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D:\Urska\Kanalizacija\Intervencijsko vzdrževanje\Pogodba intervencijsko vzdrževanje\IV 2021\Prešernov trg\"/>
    </mc:Choice>
  </mc:AlternateContent>
  <xr:revisionPtr revIDLastSave="0" documentId="13_ncr:1_{3369624D-817F-4FB4-9F6B-C8B5EC5961C9}" xr6:coauthVersionLast="47" xr6:coauthVersionMax="47" xr10:uidLastSave="{00000000-0000-0000-0000-000000000000}"/>
  <bookViews>
    <workbookView xWindow="-120" yWindow="-120" windowWidth="29040" windowHeight="15840" tabRatio="740" xr2:uid="{00000000-000D-0000-FFFF-FFFF00000000}"/>
  </bookViews>
  <sheets>
    <sheet name="3.2_KANALIZACIJA_" sheetId="13" r:id="rId1"/>
  </sheets>
  <definedNames>
    <definedName name="_xlnm.Print_Area" localSheetId="0">'3.2_KANALIZACIJA_'!$A$1:$F$216</definedName>
    <definedName name="_xlnm.Print_Titles" localSheetId="0">'3.2_KANALIZACIJA_'!$31:$32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5" i="13" l="1"/>
  <c r="F161" i="13"/>
  <c r="F124" i="13"/>
  <c r="F215" i="13"/>
  <c r="B14" i="13" l="1"/>
  <c r="F95" i="13"/>
  <c r="F36" i="13"/>
  <c r="F213" i="13"/>
  <c r="F216" i="13" s="1"/>
  <c r="F14" i="13" s="1"/>
  <c r="F157" i="13"/>
  <c r="F122" i="13" l="1"/>
  <c r="F118" i="13"/>
  <c r="F114" i="13"/>
  <c r="F110" i="13"/>
  <c r="F105" i="13"/>
  <c r="F47" i="13"/>
  <c r="F159" i="13"/>
  <c r="F72" i="13" l="1"/>
  <c r="F68" i="13"/>
  <c r="F65" i="13"/>
  <c r="F63" i="13"/>
  <c r="F60" i="13"/>
  <c r="F43" i="13"/>
  <c r="F80" i="13"/>
  <c r="F81" i="13"/>
  <c r="F82" i="13"/>
  <c r="F206" i="13"/>
  <c r="F205" i="13"/>
  <c r="F202" i="13"/>
  <c r="F201" i="13"/>
  <c r="F198" i="13"/>
  <c r="F196" i="13"/>
  <c r="F193" i="13"/>
  <c r="F189" i="13"/>
  <c r="F185" i="13"/>
  <c r="A183" i="13"/>
  <c r="F177" i="13"/>
  <c r="F174" i="13"/>
  <c r="F171" i="13"/>
  <c r="F168" i="13"/>
  <c r="F165" i="13"/>
  <c r="F153" i="13"/>
  <c r="F149" i="13"/>
  <c r="F148" i="13"/>
  <c r="F143" i="13"/>
  <c r="F142" i="13"/>
  <c r="F138" i="13"/>
  <c r="F134" i="13"/>
  <c r="F130" i="13"/>
  <c r="A129" i="13"/>
  <c r="A132" i="13" s="1"/>
  <c r="A136" i="13" s="1"/>
  <c r="F101" i="13"/>
  <c r="F98" i="13"/>
  <c r="F92" i="13"/>
  <c r="F91" i="13"/>
  <c r="F90" i="13"/>
  <c r="F87" i="13"/>
  <c r="F86" i="13"/>
  <c r="F85" i="13"/>
  <c r="A78" i="13"/>
  <c r="F56" i="13"/>
  <c r="F53" i="13"/>
  <c r="A52" i="13"/>
  <c r="A55" i="13" s="1"/>
  <c r="F39" i="13"/>
  <c r="A35" i="13"/>
  <c r="A38" i="13" s="1"/>
  <c r="B12" i="13"/>
  <c r="B10" i="13"/>
  <c r="B8" i="13"/>
  <c r="B6" i="13"/>
  <c r="B4" i="13"/>
  <c r="F8" i="13" l="1"/>
  <c r="F74" i="13"/>
  <c r="F6" i="13" s="1"/>
  <c r="A94" i="13"/>
  <c r="A97" i="13" s="1"/>
  <c r="A100" i="13" s="1"/>
  <c r="F48" i="13"/>
  <c r="F4" i="13" s="1"/>
  <c r="A41" i="13"/>
  <c r="F208" i="13"/>
  <c r="F12" i="13" s="1"/>
  <c r="F179" i="13"/>
  <c r="F10" i="13" s="1"/>
  <c r="F16" i="13" s="1"/>
  <c r="F17" i="13" l="1"/>
  <c r="A103" i="13"/>
  <c r="A45" i="13"/>
  <c r="A58" i="13" s="1"/>
  <c r="A62" i="13" s="1"/>
  <c r="A65" i="13" s="1"/>
  <c r="A67" i="13" s="1"/>
  <c r="A146" i="13"/>
  <c r="A151" i="13" s="1"/>
  <c r="A107" i="13" l="1"/>
  <c r="A112" i="13" s="1"/>
  <c r="A70" i="13"/>
  <c r="A116" i="13" l="1"/>
  <c r="A163" i="13" l="1"/>
  <c r="A167" i="13" s="1"/>
  <c r="A170" i="13" s="1"/>
  <c r="A173" i="13" s="1"/>
  <c r="A176" i="13" s="1"/>
  <c r="A187" i="13" l="1"/>
  <c r="A191" i="13" l="1"/>
  <c r="A198" i="13" s="1"/>
  <c r="A200" i="13" l="1"/>
  <c r="A204" i="13" s="1"/>
</calcChain>
</file>

<file path=xl/sharedStrings.xml><?xml version="1.0" encoding="utf-8"?>
<sst xmlns="http://schemas.openxmlformats.org/spreadsheetml/2006/main" count="210" uniqueCount="129">
  <si>
    <t>kos</t>
  </si>
  <si>
    <t>ur</t>
  </si>
  <si>
    <t>PREDDELA</t>
  </si>
  <si>
    <t>kom</t>
  </si>
  <si>
    <t>Opombe:</t>
  </si>
  <si>
    <t>OP2</t>
  </si>
  <si>
    <t>OP3</t>
  </si>
  <si>
    <t>Kategorizacija zemljin in kamnin je povzeta po tabeli 2.1, dopolnil splošnih in tehničnih pogojev za zemeljska dela in temeljenje (DDC 2001, IV. Knjiga), zemljine in kamnine so razvrščene v kategoriji od I. do V.</t>
  </si>
  <si>
    <t>OP4</t>
  </si>
  <si>
    <t>V enotni ceni zajeti ves potrebni material in dela povezana z označitvijo in organizacijo ureditve gradbišča, kot to določa Pravilnik o gradbiščih (Ur. list RS, št. 55/2008 in 54/2009).</t>
  </si>
  <si>
    <t>zap.št.</t>
  </si>
  <si>
    <t>opis</t>
  </si>
  <si>
    <t>enota</t>
  </si>
  <si>
    <t>količina</t>
  </si>
  <si>
    <t>cena/enota</t>
  </si>
  <si>
    <t>skupaj</t>
  </si>
  <si>
    <t>Prešernov trg</t>
  </si>
  <si>
    <t>šifra: 00.000</t>
  </si>
  <si>
    <t>*</t>
  </si>
  <si>
    <t>šifra: 12.211</t>
  </si>
  <si>
    <t xml:space="preserve">v enem komadu je predvidena odstranitev  prometnih znakov in drogov ne glede na to, koliko jih sestavlja posamezen znak, vključno z odstranitvijo </t>
  </si>
  <si>
    <t>šifra: 00.00</t>
  </si>
  <si>
    <t>Demontaža in odstranitev "U" ovir za pešce</t>
  </si>
  <si>
    <t>šifra: 12.323</t>
  </si>
  <si>
    <t>Porušitev in odstranitev asfaltne plasti v debelini nad 10 cm</t>
  </si>
  <si>
    <r>
      <t>m</t>
    </r>
    <r>
      <rPr>
        <vertAlign val="superscript"/>
        <sz val="10"/>
        <rFont val="Segoe UI"/>
        <family val="2"/>
        <charset val="238"/>
      </rPr>
      <t>2</t>
    </r>
  </si>
  <si>
    <t>šifra: 12.381</t>
  </si>
  <si>
    <t>m</t>
  </si>
  <si>
    <t xml:space="preserve">Identifikacija obstoječih podzemnih instalacij s strani pooblaščenih upravljalcev </t>
  </si>
  <si>
    <t>kpl</t>
  </si>
  <si>
    <t>SKUPAJ PREDDELA:</t>
  </si>
  <si>
    <r>
      <t>m</t>
    </r>
    <r>
      <rPr>
        <vertAlign val="superscript"/>
        <sz val="10"/>
        <rFont val="Segoe UI"/>
        <family val="2"/>
        <charset val="238"/>
      </rPr>
      <t>3</t>
    </r>
  </si>
  <si>
    <t>šifra: 22.113</t>
  </si>
  <si>
    <t>Ureditev planuma temeljnih tal zrnate kamnine – 3. kategorije</t>
  </si>
  <si>
    <t>šifra: 31.131</t>
  </si>
  <si>
    <t>Izdelava nevezane nosilne plasti enakomerno zrnatega drobljenca iz kamnine v debelini 20 cm</t>
  </si>
  <si>
    <t>z dobavo iz kamnoloma</t>
  </si>
  <si>
    <t>šifra: 35.262</t>
  </si>
  <si>
    <t>Dobava in vgradnja PVC UK SN8 DN160 kanalizacijskih cevi, vključno z vsem spojnim in tesnilnim materialom.</t>
  </si>
  <si>
    <t>OPREMA CEST</t>
  </si>
  <si>
    <t>SKUPAJ OPREMA CEST:</t>
  </si>
  <si>
    <t>Pri posameznih delih naveden izraz gradbiščna deponija pojmuje deponijo za katero poskrbi izvajalec del sam. Pri tem so zajeti vsi potrebni prevozi, prenosi, nakladanja in razkladanja od gradbišča do gradbiščne deponije.</t>
  </si>
  <si>
    <t>OP5</t>
  </si>
  <si>
    <t>Identifikacija obstoječih podzemnih instalacij s strani pooblaščenih predstavnikov upravljalcev je upoštevana v načrtu ceste.</t>
  </si>
  <si>
    <t>OP6</t>
  </si>
  <si>
    <t>Na območju predvidene ureditve cest so izkopi in zasipi jarkov predvideni od planuma temeljnih tal voziščne konstrukcije.</t>
  </si>
  <si>
    <t>OP7</t>
  </si>
  <si>
    <t>Pri izkopih in zasipih jarkov je upoštevana sočasna izgradnja komunalne in padavinske kanalizacije.</t>
  </si>
  <si>
    <t xml:space="preserve">Zakoličba trase kanalizacije po projektu, s 5% režijskega pribitka. </t>
  </si>
  <si>
    <r>
      <t>m</t>
    </r>
    <r>
      <rPr>
        <vertAlign val="superscript"/>
        <sz val="10"/>
        <rFont val="Segoe UI"/>
        <family val="2"/>
        <charset val="238"/>
      </rPr>
      <t>1</t>
    </r>
  </si>
  <si>
    <t xml:space="preserve">Zavarovanje zakoličenih jaškov ter postavitev prečnih profilov iz desk, vključno z označbo potrebnih višin. </t>
  </si>
  <si>
    <t>RUŠITVENA DELA</t>
  </si>
  <si>
    <t xml:space="preserve">Rušenje betonskih revizijskih jaškov in peskolovov, vključno z nakladanjem in odvozom na stalno deponijo, ki si jo pridobi izvajalec del sam oz. predaja odpadnega gradbenega materiala zbiralcu ali predelovalcu gradbenih odpadkov (vključno s plačilom takse). </t>
  </si>
  <si>
    <t>~ globine do 1,5 m</t>
  </si>
  <si>
    <t xml:space="preserve">Rušenje betonskih cevi, vključno z nakladanjem in odvozom na stalno deponijo, ki si jo pridobi izvajalec del sam oz. predaja odpadnega gradbenega materiala zbiralcu ali predelovalcu gradbenih odpadkov (vključno s plačilom takse). </t>
  </si>
  <si>
    <r>
      <t xml:space="preserve">~ premer cevi do </t>
    </r>
    <r>
      <rPr>
        <sz val="10"/>
        <rFont val="Calibri"/>
        <family val="2"/>
        <charset val="238"/>
      </rPr>
      <t>Ø</t>
    </r>
    <r>
      <rPr>
        <sz val="10"/>
        <rFont val="Segoe UI"/>
        <family val="2"/>
        <charset val="238"/>
      </rPr>
      <t>160</t>
    </r>
  </si>
  <si>
    <t>SKUPAJ RUŠITVENA DELA:</t>
  </si>
  <si>
    <t>ZEMELJSKA DELA</t>
  </si>
  <si>
    <t>Kombinirani izkop jarka (strojni in ročni) z začasnim deponiranjem izkopanega materiala ob robu izkopa ali z odvozom na gradbiščno deponijo. Izkop izvesti s poševnim odsekavanjem stranic jarka (naklon prilagoditi vrsti  zemljine). Dno izkopa poravnati s točnostjo +-3cm. Širina jarka na dnu se spreminja glede na premer kanalizacijske cevi.  Upoštevati ustrezen način izkopa glede na kategorijo zemljin in kamnin ter glede na odmik predvidenih vodov od objektov.</t>
  </si>
  <si>
    <t>PADAVINSKA/MEŠANA KANALIZACIJA</t>
  </si>
  <si>
    <t>~ III. kategorija (vezljiva in nevezljiva zemljina)</t>
  </si>
  <si>
    <t>m³</t>
  </si>
  <si>
    <t>~ IV. kategorija (mehka kamnina)</t>
  </si>
  <si>
    <t>~ V. kategorija (trda kamnina)</t>
  </si>
  <si>
    <t>KOMUNALNA KANALIZACIJA</t>
  </si>
  <si>
    <t>PADAVINSKA KANALIZACIJA - PRIKLJUČKI</t>
  </si>
  <si>
    <t>KOMUNALNA KANALIZACIJA - PRIKLJUČKI</t>
  </si>
  <si>
    <t>Nakladanje viška izkopanega materiala z odvozom na deponijo, ki jo pridobi izvajalec del in ima ustrezno okoljevarstveno dovoljenje oz. predaja odpadnega gradbenega materiala zbiralcu ali predelovalcu gradbenih odpadkov. Vključno s plačilom takse. V količini je upoštevan koeficient razrahljivosti 1,25.</t>
  </si>
  <si>
    <t>Dobava kamnitega nasipnega materiala frakcije 0-63 mm in zasip jarka na trasi kanalizacije v asfaltni cesti in makadamskih utrjenih površinah ter jaškov na območju neutrjenih površin, z nabijanjem v plasteh po 30 cm! Zasip po osnovnem zasipu kanalizacijskih cevi, ki je upoštevan pri kanalizacijskih delih.</t>
  </si>
  <si>
    <t>Izvedba ukrepov za varovanje obstoječih infrastrukturnih vodov ob izkopu jarkov, ki se ohranjajo (dodatek za ročne izkope okrog obstoječih vodov, ukrepi podpiranja vodov, ...).</t>
  </si>
  <si>
    <t>kol</t>
  </si>
  <si>
    <t>SKUPAJ ZEMELJSKA DELA:</t>
  </si>
  <si>
    <t>KANALIZACIJA</t>
  </si>
  <si>
    <r>
      <t>Dobava kanalizacijskih cevi, togosti DN 10.000 N/m</t>
    </r>
    <r>
      <rPr>
        <vertAlign val="superscript"/>
        <sz val="10"/>
        <rFont val="Segoe UI"/>
        <family val="2"/>
        <charset val="238"/>
      </rPr>
      <t>2</t>
    </r>
    <r>
      <rPr>
        <sz val="10"/>
        <rFont val="Segoe UI"/>
        <family val="2"/>
        <charset val="238"/>
      </rPr>
      <t>, izdelane iz armiranega poliestra po SIST EN 14 364. Cevi dolžine 6 m imajo na eni strani montirano poliestersko spojko z EPDM tesnilom. Notranji zaščitni sloj cevi mora imeti debelino najmanj 1,0 mm.</t>
    </r>
  </si>
  <si>
    <t>~ DN200</t>
  </si>
  <si>
    <t xml:space="preserve">Polaganje kanalizacijskih poliestrskih cevi v projektiranem padcu na pripravljeno peščeno posteljico debeline 10-15cm. </t>
  </si>
  <si>
    <t>Navezava predvidenih kanalizacijskih cevi na obstoječi jašek, vključno z vsem potrebnim materialom in deli. Navezavo izvesti vodotesno.</t>
  </si>
  <si>
    <t>Preizkus vodotesnosti za poliestrske kanalizacijske cevi v skladu s SIST EN 1610:2015, po odsekih kanala od jaška do jaška. Kot dokaz pravilne meritve je potrebno priložiti diagram poteka meritve z vsemi predpisanimi fazami ter dokazati lego preizkušanega cevnega voda s GPS sistemom. Preskuse tesnosti mora izvesti registriran, usposobljen in od izvajalca neodvisen preskusni laboratorij, kar dokaže z veljavno Akreditacijo.</t>
  </si>
  <si>
    <t>Preizkus vodotesnosti za poliestrske kanalizacijske jaške v skladu s SIST EN 1610:2015, po odsekih kanala od jaška do jaška. Kot dokaz pravilne meritve je potrebno priložiti diagram poteka meritve z vsemi predpisanimi fazami ter dokazati lego preizkušanega cevnega voda s GPS sistemom. Preskuse tesnosti mora izvesti registriran, usposobljen in od izvajalca neodvisen preskusni laboratorij, kar dokaže z veljavno Akreditacijo.</t>
  </si>
  <si>
    <r>
      <t xml:space="preserve">~ jašek </t>
    </r>
    <r>
      <rPr>
        <i/>
        <sz val="10"/>
        <rFont val="Calibri"/>
        <family val="2"/>
        <charset val="238"/>
      </rPr>
      <t>Ø</t>
    </r>
    <r>
      <rPr>
        <i/>
        <sz val="10"/>
        <rFont val="Segoe UI"/>
        <family val="2"/>
        <charset val="238"/>
      </rPr>
      <t>1000</t>
    </r>
  </si>
  <si>
    <t>Pregled zgrajenega kanala s TV kontrolnim sistemom. Posnetek mora biti skladen s sistemom GIS in dokumentnim sistemom upravljalca javne kanalizacije.</t>
  </si>
  <si>
    <t xml:space="preserve">Črpanje talne vode v času gradnje. Gradbena jama in jarki morajo biti v času gradnje suhi. </t>
  </si>
  <si>
    <t>Geodetski posnetek zgrajene kanalizacije, izdelane po predpisih geodetske stroke in navodilih upravljavca kanalizacije, vključno z izdelavo geodetskega načrta izvedenih del, v štirih izvodih.</t>
  </si>
  <si>
    <t>PRIKLJUČKI</t>
  </si>
  <si>
    <r>
      <t xml:space="preserve">Izdelava hišnega priključka </t>
    </r>
    <r>
      <rPr>
        <sz val="10"/>
        <rFont val="Segoe UI"/>
        <family val="2"/>
        <charset val="238"/>
      </rPr>
      <t>od revizijskega jaška do objekta z navezavo na obstoječi odtok objekta. Izdelava priključka vsebuje dobavo in položitev PVC UK kanalizacijske cevi premera 160 mm, togost cevi SN8 ter dobavo in izvedbo posteljice in osnovnega zasipa cevi iz drobno zrnatega nevezljivega materiala frakcije 0-8 mm. Vključno z vsemi spojkami, tesnili, deli, prenosi in transporti.</t>
    </r>
  </si>
  <si>
    <t>PRIKLJUČKI PADAVINSKA KANALIZACIJA</t>
  </si>
  <si>
    <t>~ globina priključka do 1,5 m</t>
  </si>
  <si>
    <t>PRIKLJUČKI KOMUNALNA KANALIZACIJA</t>
  </si>
  <si>
    <t>Dobava in izdelava revizijskega jaška iz cementnega betona z navezavo na obstoječi odtok objekta. Vključno z armiranobetonskim obročem in pokrovom za različne vrste tlaka iz nerjavečega jekla svetle dimenzije 500 x 500 mm; razred obremenitve C250. V ceni upoštevati tudi dodatek za vgradnjo polnila (granitne kocke s sekanjem kock ali betonsko polnilo).</t>
  </si>
  <si>
    <t>~ BC DN600; H=do 100 cm</t>
  </si>
  <si>
    <t>~ BC DN800; H=200-300 cm</t>
  </si>
  <si>
    <t>Dobava in vgradnja peskolova iz UV odpornega polipropilena - sive barve,z vgrajeno nepovratno loputo, s košem za zadrževanje nesnage, z nastavkom za žleb različnih velikosti od fi 75-125mm in iztokom v dnu od fi110-125mm. Vključno z vsemi spojkami, tesnili, deli, prenosi in transporti.</t>
  </si>
  <si>
    <t>Pregled in spiranje (čiščenje) novo zgrajenih kanalizacijskih priključkov po končanih delih. Pregled izvrši pooblaščeni upravljalec javne kanalizacije.</t>
  </si>
  <si>
    <t>Izdelava geodetskega posnetka hišnih priključkov. Posneti višinske kote pokrovov, vtokov in iztokov z navedbo premera in materiala cevi.</t>
  </si>
  <si>
    <t>SKUPAJ PRIKLJUČKI:</t>
  </si>
  <si>
    <r>
      <t>m</t>
    </r>
    <r>
      <rPr>
        <vertAlign val="superscript"/>
        <sz val="10"/>
        <rFont val="Arial"/>
        <family val="2"/>
        <charset val="238"/>
      </rPr>
      <t>1</t>
    </r>
  </si>
  <si>
    <t>Izdelava obrabne in zaporne plasti bituminizirane zmesi AC 8 surf B 50/70 A3 v debelini 3 cm</t>
  </si>
  <si>
    <t>šifra: 32.237</t>
  </si>
  <si>
    <t>Izdelava nosilne plasti bituminizirane zmesi AC 22 base B 50/70 A3 v debelini 7 cm</t>
  </si>
  <si>
    <t>Šifra: 31.553</t>
  </si>
  <si>
    <t>ocena (računi koncesionarja)</t>
  </si>
  <si>
    <t>Zavarovanje gradbišča v času gradnje s strani koncesionarja za lokalno cesto</t>
  </si>
  <si>
    <t>REKAPITULACIJA NAČRTA GRADBENIH KONSTRUKCIJ IN DRUGIH GRADBENIH NAČRTOV -Podaljšanje fekalne kanalizacije na Prešernovem trgu</t>
  </si>
  <si>
    <t>TK vodi, plin, vodovod</t>
  </si>
  <si>
    <t>Rezanje asfaltne plasti s talno diamantno žago, debele do 10 cm</t>
  </si>
  <si>
    <t>(PADAVINSKA, KOMUNALNA) KANALIZACIJA</t>
  </si>
  <si>
    <t>Dobava drobno zrnatega nevezljivega materiala frakcije 8-16 mm ter izdelava peščene posteljice z utrditvijo do predpisane nosilnosti in izvedba osnovnega zasipa kanalizacijske cevi v debelini 30 cm nad temenom cevi. Debelina posteljice pod cevjo po utrjevanju mora znašati 10 -15 cm.</t>
  </si>
  <si>
    <t>KANALIZACIJA, PRIKLJUČKI</t>
  </si>
  <si>
    <t xml:space="preserve">~ plinovod, vodovod, </t>
  </si>
  <si>
    <t xml:space="preserve">KP-x2; DN1000; H (GRP)=190cm </t>
  </si>
  <si>
    <t xml:space="preserve">KP-X3; DN1000; H(GRP)=190cm; </t>
  </si>
  <si>
    <t>Montaža (vgradnja) revizijskega jaška iz armiranega poliestra skupaj z betonskim obročem, rezbremenilno ploščo in  pokrova ter z vodotesnimi spoji. Ležišče jaška iz betona C12/15, debeline 10 cm. Pred montažo jaška prostor pod muldo zapolniti z betonom C12/15.</t>
  </si>
  <si>
    <t>Izdelava hišnega priključka od revizijskega jaška do objekta z navezavo na obstoječi odtok objekta. Izdelava priključka vsebuje dobavo in položitev PVC UK kanalizacijske cevi premera 160 mm, togost cevi SN8 ter dobavo in izvedbo posteljice in osnovnega zasipa cevi iz drobno zrnatega nevezljivega materiala frakcije 0-8 mm. Vključno z vsemi spojkami, tesnili, deli, prenosi in transporti.</t>
  </si>
  <si>
    <t xml:space="preserve">Rušenje granitnega robnika, z nakladanjem ruševin in odvozom na trajno legalizirano  deponijo, vključno z vsemi pristojbinami. </t>
  </si>
  <si>
    <t>Dobava in vgraditev dvignjenega robnika z brušenim robom iz naravnega kamna (granit) s prerezom 15/25 cm (robnik dimenzij 15/25/100 cm, vgraditev na podložni beton C 16/20)</t>
  </si>
  <si>
    <t>Dobava in montaža vtočnega jaška iz betonske cevi, krožnega prereza s premerom 50 cm, globine do 2,0 m, ki je tudi v funkciji peskolova globine 90 cm, skupaj z rešetko iz duktilne litine z nosilnostjo 400 kN, s prerezom 400/400 mm (vključno z nabavo in dobavo potrebnega materiala) z izvedbo navezave padavinske kanalizacije PVC UKC DN 160.</t>
  </si>
  <si>
    <t xml:space="preserve">Demontaža prometnega znaka na enem podstavku z deponiranjem za ponovno vgradnjo. </t>
  </si>
  <si>
    <t xml:space="preserve">Ponovna montaža prometnega znaka na enem podstavkku za ponovno vgradnjo z betonskim temeljem. </t>
  </si>
  <si>
    <t xml:space="preserve"> KANALIZACIJA</t>
  </si>
  <si>
    <t>Spiranje (čiščenje) novo zgrajene kanalizacije po končanih delih. Pregled izvrši pooblaščeni upravljavec javne kanalizacije.</t>
  </si>
  <si>
    <t>m¹</t>
  </si>
  <si>
    <t>SKUPAJ KANALIZACIJA:</t>
  </si>
  <si>
    <t>SKUPAJ KANALIZACIJA</t>
  </si>
  <si>
    <t>Izdelava tankoslojne vzdolžne označbe na vozišču z enokomponentno belo barvo, vključno 250 g/m2 posipa z drobci/kroglicami stekla, strojno, debelina plasti suhe snovi 250 μm, širina črte 10 cm</t>
  </si>
  <si>
    <t xml:space="preserve">5111   ločilna neprekinjena črta </t>
  </si>
  <si>
    <t>m1</t>
  </si>
  <si>
    <t>Zaščita podzemnih komunalnih vodov s PVC ɸ 200 cevjo ali obbetoniranjem (betona C 25/30 v debelini 10 cm), na mestih križanj ali vzporednih potekov z minimalnimi odmiki. Način določi upravljavec posameznega voda in ga vpiše v gradbeni dnevnik.</t>
  </si>
  <si>
    <t>NEPREVIDENA DELA (5%)</t>
  </si>
  <si>
    <t xml:space="preserve">Dobava prefabriciranega revizijskega jaška iz armiranega poliestra vključno z vsemi nastavki za dotoke in iztoke iz istega materiala kot so kanalizacijske cevi. Upoštevati tudi dobavo pokrova za različne vrste tlaka iz nerjavečega jekla svetle dimenzije 600 x 600 mm; razred obremenitve C250, vključno z AB okvirjem pokrova jaška, razbremenilno ploščo ter zatesnitvijo stikov med jaškom, AB razbremenilno ploščo in AB okvirjem pokrova s trajnoelastičnim kitom.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</si>
</sst>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 [$€-1]"/>
    <numFmt numFmtId="165" formatCode="_-* #,##0.00\ [$€-1]_-;\-* #,##0.00\ [$€-1]_-;_-* &quot;-&quot;??\ [$€-1]_-;_-@_-"/>
    <numFmt numFmtId="166" formatCode="#,##0.00\ [$€-401]"/>
    <numFmt numFmtId="167" formatCode="_-* #,##0.00\ _S_I_T_-;\-* #,##0.00\ _S_I_T_-;_-* &quot;-&quot;??\ _S_I_T_-;_-@_-"/>
  </numFmts>
  <fonts count="24">
    <font>
      <sz val="11"/>
      <color theme="1"/>
      <name val="Calibri"/>
      <family val="2"/>
      <charset val="238"/>
      <scheme val="minor"/>
    </font>
    <font>
      <sz val="10"/>
      <name val="Arial CE"/>
      <family val="2"/>
      <charset val="238"/>
    </font>
    <font>
      <sz val="10"/>
      <name val="Arial"/>
      <family val="2"/>
      <charset val="238"/>
    </font>
    <font>
      <sz val="9"/>
      <name val="Arial"/>
      <family val="2"/>
      <charset val="238"/>
    </font>
    <font>
      <b/>
      <sz val="12"/>
      <name val="Segoe UI"/>
      <family val="2"/>
      <charset val="238"/>
    </font>
    <font>
      <sz val="10"/>
      <name val="Segoe UI"/>
      <family val="2"/>
      <charset val="238"/>
    </font>
    <font>
      <b/>
      <sz val="10"/>
      <name val="Segoe UI"/>
      <family val="2"/>
      <charset val="238"/>
    </font>
    <font>
      <sz val="11"/>
      <name val="Arial"/>
      <family val="2"/>
      <charset val="238"/>
    </font>
    <font>
      <vertAlign val="superscript"/>
      <sz val="10"/>
      <name val="Segoe UI"/>
      <family val="2"/>
      <charset val="238"/>
    </font>
    <font>
      <sz val="10"/>
      <color indexed="54"/>
      <name val="Segoe UI"/>
      <family val="2"/>
      <charset val="238"/>
    </font>
    <font>
      <sz val="10"/>
      <color rgb="FFFF0000"/>
      <name val="Segoe UI"/>
      <family val="2"/>
      <charset val="238"/>
    </font>
    <font>
      <b/>
      <sz val="14"/>
      <name val="Segoe UI"/>
      <family val="2"/>
      <charset val="238"/>
    </font>
    <font>
      <sz val="11"/>
      <name val="Segoe UI"/>
      <family val="2"/>
      <charset val="238"/>
    </font>
    <font>
      <b/>
      <sz val="11"/>
      <name val="Segoe UI"/>
      <family val="2"/>
      <charset val="238"/>
    </font>
    <font>
      <sz val="9"/>
      <name val="Segoe UI"/>
      <family val="2"/>
      <charset val="238"/>
    </font>
    <font>
      <sz val="10"/>
      <name val="Calibri"/>
      <family val="2"/>
      <charset val="238"/>
    </font>
    <font>
      <sz val="12"/>
      <name val="Segoe UI"/>
      <family val="2"/>
      <charset val="238"/>
    </font>
    <font>
      <sz val="10"/>
      <color rgb="FF0070C0"/>
      <name val="Segoe UI"/>
      <family val="2"/>
      <charset val="238"/>
    </font>
    <font>
      <i/>
      <sz val="10"/>
      <name val="Segoe UI"/>
      <family val="2"/>
      <charset val="238"/>
    </font>
    <font>
      <i/>
      <sz val="10"/>
      <name val="Calibri"/>
      <family val="2"/>
      <charset val="238"/>
    </font>
    <font>
      <vertAlign val="superscript"/>
      <sz val="10"/>
      <name val="Arial"/>
      <family val="2"/>
      <charset val="238"/>
    </font>
    <font>
      <b/>
      <sz val="12"/>
      <color indexed="8"/>
      <name val="SSPalatino"/>
      <charset val="238"/>
    </font>
    <font>
      <sz val="10"/>
      <color indexed="8"/>
      <name val="Arial"/>
      <family val="2"/>
      <charset val="238"/>
    </font>
    <font>
      <sz val="9"/>
      <color indexed="8"/>
      <name val="Arial"/>
      <family val="2"/>
      <charset val="238"/>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hair">
        <color auto="1"/>
      </top>
      <bottom style="hair">
        <color auto="1"/>
      </bottom>
      <diagonal/>
    </border>
  </borders>
  <cellStyleXfs count="11">
    <xf numFmtId="0" fontId="0" fillId="0" borderId="0"/>
    <xf numFmtId="0" fontId="2" fillId="0" borderId="0"/>
    <xf numFmtId="0" fontId="2" fillId="0" borderId="0"/>
    <xf numFmtId="0" fontId="7" fillId="0" borderId="0"/>
    <xf numFmtId="167"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applyFill="0" applyBorder="0" applyAlignment="0" applyProtection="0"/>
    <xf numFmtId="0" fontId="21" fillId="0" borderId="0" applyFill="0" applyBorder="0" applyProtection="0"/>
  </cellStyleXfs>
  <cellXfs count="222">
    <xf numFmtId="0" fontId="0" fillId="0" borderId="0" xfId="0"/>
    <xf numFmtId="0" fontId="5" fillId="0" borderId="0" xfId="1" applyFont="1"/>
    <xf numFmtId="2" fontId="5" fillId="0" borderId="0" xfId="1" applyNumberFormat="1" applyFont="1" applyAlignment="1">
      <alignment vertical="top"/>
    </xf>
    <xf numFmtId="4" fontId="6" fillId="0" borderId="0" xfId="1" applyNumberFormat="1" applyFont="1" applyAlignment="1">
      <alignment vertical="justify"/>
    </xf>
    <xf numFmtId="4" fontId="5" fillId="0" borderId="0" xfId="1" applyNumberFormat="1" applyFont="1" applyAlignment="1"/>
    <xf numFmtId="0" fontId="5" fillId="0" borderId="0" xfId="1" applyFont="1" applyAlignment="1">
      <alignment horizontal="right"/>
    </xf>
    <xf numFmtId="165" fontId="5" fillId="0" borderId="0" xfId="1" applyNumberFormat="1" applyFont="1" applyAlignment="1"/>
    <xf numFmtId="165" fontId="5" fillId="0" borderId="0" xfId="1" applyNumberFormat="1" applyFont="1" applyAlignment="1">
      <alignment horizontal="right"/>
    </xf>
    <xf numFmtId="1" fontId="6" fillId="0" borderId="1" xfId="1" applyNumberFormat="1" applyFont="1" applyBorder="1" applyAlignment="1">
      <alignment horizontal="center" vertical="top"/>
    </xf>
    <xf numFmtId="4" fontId="6" fillId="0" borderId="1" xfId="1" applyNumberFormat="1" applyFont="1" applyBorder="1" applyAlignment="1">
      <alignment vertical="center"/>
    </xf>
    <xf numFmtId="4" fontId="6" fillId="0" borderId="1" xfId="1" applyNumberFormat="1" applyFont="1" applyBorder="1" applyAlignment="1">
      <alignment horizontal="center" vertical="center"/>
    </xf>
    <xf numFmtId="0" fontId="6" fillId="0" borderId="1" xfId="1" applyFont="1" applyBorder="1" applyAlignment="1">
      <alignment horizontal="right" vertical="center"/>
    </xf>
    <xf numFmtId="165" fontId="5" fillId="0" borderId="1" xfId="1" applyNumberFormat="1" applyFont="1" applyBorder="1" applyAlignment="1">
      <alignment vertical="center"/>
    </xf>
    <xf numFmtId="165" fontId="6" fillId="0" borderId="1" xfId="1" applyNumberFormat="1" applyFont="1" applyBorder="1" applyAlignment="1">
      <alignment horizontal="right" vertical="center"/>
    </xf>
    <xf numFmtId="1" fontId="6" fillId="0" borderId="0" xfId="1" applyNumberFormat="1" applyFont="1" applyAlignment="1">
      <alignment horizontal="center" vertical="top"/>
    </xf>
    <xf numFmtId="4" fontId="6" fillId="0" borderId="0" xfId="1" applyNumberFormat="1" applyFont="1" applyAlignment="1"/>
    <xf numFmtId="0" fontId="6" fillId="0" borderId="0" xfId="1" applyFont="1" applyAlignment="1">
      <alignment horizontal="right"/>
    </xf>
    <xf numFmtId="165" fontId="6" fillId="0" borderId="0" xfId="1" applyNumberFormat="1" applyFont="1" applyAlignment="1">
      <alignment horizontal="right"/>
    </xf>
    <xf numFmtId="4" fontId="6" fillId="0" borderId="0" xfId="1" applyNumberFormat="1" applyFont="1" applyBorder="1" applyAlignment="1">
      <alignment vertical="justify"/>
    </xf>
    <xf numFmtId="4" fontId="6" fillId="0" borderId="0" xfId="1" applyNumberFormat="1" applyFont="1" applyAlignment="1">
      <alignment horizontal="center"/>
    </xf>
    <xf numFmtId="165" fontId="5" fillId="0" borderId="0" xfId="1" applyNumberFormat="1" applyFont="1" applyBorder="1" applyAlignment="1">
      <alignment vertical="center"/>
    </xf>
    <xf numFmtId="0" fontId="6" fillId="0" borderId="1" xfId="1" applyFont="1" applyBorder="1" applyAlignment="1">
      <alignment vertical="center"/>
    </xf>
    <xf numFmtId="0" fontId="5" fillId="0" borderId="0" xfId="1" applyFont="1" applyAlignment="1">
      <alignment horizontal="center"/>
    </xf>
    <xf numFmtId="2" fontId="6" fillId="0" borderId="0" xfId="1" applyNumberFormat="1" applyFont="1" applyAlignment="1">
      <alignment vertical="top"/>
    </xf>
    <xf numFmtId="0" fontId="5" fillId="0" borderId="0" xfId="1" applyFont="1" applyAlignment="1">
      <alignment vertical="justify"/>
    </xf>
    <xf numFmtId="0" fontId="5" fillId="0" borderId="0" xfId="1" applyFont="1" applyAlignment="1"/>
    <xf numFmtId="2" fontId="5" fillId="0" borderId="2" xfId="1" applyNumberFormat="1" applyFont="1" applyBorder="1" applyAlignment="1">
      <alignment horizontal="center" vertical="center"/>
    </xf>
    <xf numFmtId="0" fontId="5" fillId="0" borderId="0" xfId="1" applyFont="1" applyAlignment="1">
      <alignment horizontal="right" vertical="top" wrapText="1"/>
    </xf>
    <xf numFmtId="165" fontId="5" fillId="0" borderId="0" xfId="1" applyNumberFormat="1" applyFont="1" applyAlignment="1">
      <alignment vertical="top"/>
    </xf>
    <xf numFmtId="165" fontId="5" fillId="0" borderId="0" xfId="1" applyNumberFormat="1" applyFont="1" applyAlignment="1">
      <alignment horizontal="left" vertical="top"/>
    </xf>
    <xf numFmtId="1" fontId="6" fillId="0" borderId="4" xfId="1" quotePrefix="1" applyNumberFormat="1" applyFont="1" applyBorder="1" applyAlignment="1">
      <alignment horizontal="center" vertical="top"/>
    </xf>
    <xf numFmtId="0" fontId="6" fillId="0" borderId="4" xfId="1" applyFont="1" applyBorder="1" applyAlignment="1">
      <alignment vertical="justify"/>
    </xf>
    <xf numFmtId="0" fontId="5" fillId="0" borderId="4" xfId="1" applyFont="1" applyBorder="1" applyAlignment="1">
      <alignment horizontal="center"/>
    </xf>
    <xf numFmtId="0" fontId="5" fillId="0" borderId="4" xfId="1" applyFont="1" applyBorder="1" applyAlignment="1">
      <alignment horizontal="right"/>
    </xf>
    <xf numFmtId="165" fontId="5" fillId="0" borderId="4" xfId="1" applyNumberFormat="1" applyFont="1" applyBorder="1" applyAlignment="1"/>
    <xf numFmtId="165" fontId="5" fillId="0" borderId="4" xfId="1" applyNumberFormat="1" applyFont="1" applyBorder="1" applyAlignment="1">
      <alignment horizontal="right"/>
    </xf>
    <xf numFmtId="1" fontId="6" fillId="0" borderId="0" xfId="1" quotePrefix="1" applyNumberFormat="1" applyFont="1" applyBorder="1" applyAlignment="1">
      <alignment horizontal="center" vertical="top"/>
    </xf>
    <xf numFmtId="0" fontId="5" fillId="0" borderId="0" xfId="1" applyFont="1" applyBorder="1" applyAlignment="1">
      <alignment horizontal="center"/>
    </xf>
    <xf numFmtId="0" fontId="5" fillId="0" borderId="0" xfId="1" applyFont="1" applyBorder="1" applyAlignment="1">
      <alignment horizontal="right"/>
    </xf>
    <xf numFmtId="165" fontId="5" fillId="0" borderId="0" xfId="1" applyNumberFormat="1" applyFont="1" applyBorder="1" applyAlignment="1"/>
    <xf numFmtId="165" fontId="5" fillId="0" borderId="0" xfId="1" applyNumberFormat="1" applyFont="1" applyBorder="1" applyAlignment="1">
      <alignment horizontal="right"/>
    </xf>
    <xf numFmtId="2" fontId="5" fillId="0" borderId="0" xfId="1" applyNumberFormat="1" applyFont="1" applyAlignment="1">
      <alignment horizontal="center" vertical="top"/>
    </xf>
    <xf numFmtId="4" fontId="5" fillId="0" borderId="0" xfId="1" applyNumberFormat="1" applyFont="1" applyAlignment="1">
      <alignment horizontal="center"/>
    </xf>
    <xf numFmtId="4" fontId="5" fillId="0" borderId="0" xfId="1" applyNumberFormat="1" applyFont="1" applyFill="1" applyAlignment="1">
      <alignment horizontal="right"/>
    </xf>
    <xf numFmtId="4" fontId="5" fillId="0" borderId="0" xfId="1" applyNumberFormat="1" applyFont="1" applyFill="1" applyAlignment="1">
      <alignment horizontal="justify" vertical="top" wrapText="1"/>
    </xf>
    <xf numFmtId="4" fontId="5" fillId="0" borderId="0" xfId="1" applyNumberFormat="1" applyFont="1" applyAlignment="1">
      <alignment horizontal="right"/>
    </xf>
    <xf numFmtId="49" fontId="6" fillId="0" borderId="0" xfId="3" applyNumberFormat="1" applyFont="1" applyFill="1" applyAlignment="1">
      <alignment horizontal="right" vertical="top"/>
    </xf>
    <xf numFmtId="0" fontId="5" fillId="0" borderId="0" xfId="1" applyFont="1" applyFill="1" applyAlignment="1">
      <alignment horizontal="justify" vertical="top" wrapText="1"/>
    </xf>
    <xf numFmtId="0" fontId="5" fillId="0" borderId="0" xfId="1" applyFont="1" applyFill="1" applyAlignment="1">
      <alignment vertical="top" wrapText="1"/>
    </xf>
    <xf numFmtId="0" fontId="6" fillId="0" borderId="0" xfId="1" applyFont="1" applyFill="1"/>
    <xf numFmtId="0" fontId="5" fillId="0" borderId="0" xfId="1" applyFont="1" applyFill="1" applyAlignment="1">
      <alignment horizontal="center"/>
    </xf>
    <xf numFmtId="165" fontId="5" fillId="0" borderId="0" xfId="1" applyNumberFormat="1" applyFont="1" applyFill="1" applyAlignment="1"/>
    <xf numFmtId="2" fontId="5" fillId="0" borderId="0" xfId="1" applyNumberFormat="1" applyFont="1" applyFill="1" applyAlignment="1">
      <alignment horizontal="center" vertical="top"/>
    </xf>
    <xf numFmtId="4" fontId="5" fillId="0" borderId="0" xfId="1" applyNumberFormat="1" applyFont="1" applyFill="1" applyAlignment="1">
      <alignment horizontal="center"/>
    </xf>
    <xf numFmtId="0" fontId="5" fillId="0" borderId="0" xfId="1" applyFont="1" applyFill="1" applyAlignment="1">
      <alignment horizontal="right" vertical="top"/>
    </xf>
    <xf numFmtId="49" fontId="6" fillId="0" borderId="0" xfId="3" applyNumberFormat="1" applyFont="1" applyFill="1" applyAlignment="1">
      <alignment horizontal="left"/>
    </xf>
    <xf numFmtId="49" fontId="5" fillId="0" borderId="0" xfId="3" applyNumberFormat="1" applyFont="1" applyFill="1" applyAlignment="1">
      <alignment horizontal="justify" vertical="top" wrapText="1"/>
    </xf>
    <xf numFmtId="165" fontId="6" fillId="0" borderId="2" xfId="1" applyNumberFormat="1" applyFont="1" applyBorder="1" applyAlignment="1">
      <alignment horizontal="right"/>
    </xf>
    <xf numFmtId="2" fontId="5" fillId="0" borderId="0" xfId="1" applyNumberFormat="1" applyFont="1" applyBorder="1" applyAlignment="1">
      <alignment vertical="top"/>
    </xf>
    <xf numFmtId="165" fontId="5" fillId="0" borderId="0" xfId="1" applyNumberFormat="1" applyFont="1" applyBorder="1" applyAlignment="1">
      <alignment vertical="justify"/>
    </xf>
    <xf numFmtId="165" fontId="6" fillId="0" borderId="0" xfId="1" applyNumberFormat="1" applyFont="1" applyBorder="1" applyAlignment="1">
      <alignment horizontal="right"/>
    </xf>
    <xf numFmtId="4" fontId="5" fillId="0" borderId="0" xfId="3" applyNumberFormat="1" applyFont="1" applyFill="1" applyAlignment="1">
      <alignment horizontal="right"/>
    </xf>
    <xf numFmtId="166" fontId="5" fillId="0" borderId="0" xfId="3" applyNumberFormat="1" applyFont="1" applyFill="1" applyProtection="1">
      <protection locked="0"/>
    </xf>
    <xf numFmtId="166" fontId="5" fillId="0" borderId="0" xfId="3" applyNumberFormat="1" applyFont="1" applyFill="1" applyProtection="1"/>
    <xf numFmtId="0" fontId="9" fillId="0" borderId="0" xfId="3" applyFont="1" applyFill="1"/>
    <xf numFmtId="49" fontId="5" fillId="0" borderId="0" xfId="3" applyNumberFormat="1" applyFont="1" applyFill="1" applyAlignment="1">
      <alignment horizontal="left" vertical="top" wrapText="1"/>
    </xf>
    <xf numFmtId="2" fontId="5" fillId="0" borderId="0" xfId="1" applyNumberFormat="1" applyFont="1" applyBorder="1" applyAlignment="1">
      <alignment horizontal="right"/>
    </xf>
    <xf numFmtId="4" fontId="5" fillId="0" borderId="0" xfId="1" applyNumberFormat="1" applyFont="1" applyBorder="1" applyAlignment="1">
      <alignment horizontal="right"/>
    </xf>
    <xf numFmtId="2" fontId="6" fillId="0" borderId="0" xfId="1" quotePrefix="1" applyNumberFormat="1" applyFont="1" applyBorder="1" applyAlignment="1">
      <alignment vertical="top"/>
    </xf>
    <xf numFmtId="2" fontId="5" fillId="0" borderId="0" xfId="1" applyNumberFormat="1" applyFont="1" applyBorder="1" applyAlignment="1">
      <alignment horizontal="center" vertical="top"/>
    </xf>
    <xf numFmtId="49" fontId="5" fillId="0" borderId="0" xfId="3" applyNumberFormat="1" applyFont="1" applyFill="1" applyAlignment="1">
      <alignment horizontal="right" vertical="top"/>
    </xf>
    <xf numFmtId="2" fontId="5" fillId="0" borderId="0" xfId="3" applyNumberFormat="1" applyFont="1" applyFill="1" applyAlignment="1">
      <alignment horizontal="center" vertical="top"/>
    </xf>
    <xf numFmtId="4" fontId="5" fillId="0" borderId="0" xfId="3" applyNumberFormat="1" applyFont="1" applyFill="1" applyAlignment="1">
      <alignment horizontal="right" vertical="top"/>
    </xf>
    <xf numFmtId="166" fontId="5" fillId="0" borderId="0" xfId="3" applyNumberFormat="1" applyFont="1" applyFill="1" applyAlignment="1" applyProtection="1">
      <alignment vertical="top"/>
      <protection locked="0"/>
    </xf>
    <xf numFmtId="166" fontId="5" fillId="0" borderId="0" xfId="3" applyNumberFormat="1" applyFont="1" applyFill="1" applyAlignment="1">
      <alignment vertical="top"/>
    </xf>
    <xf numFmtId="0" fontId="5" fillId="0" borderId="0" xfId="1" applyFont="1" applyBorder="1" applyAlignment="1">
      <alignment horizontal="justify" vertical="top" wrapText="1"/>
    </xf>
    <xf numFmtId="4" fontId="5" fillId="0" borderId="0" xfId="1" applyNumberFormat="1" applyFont="1" applyBorder="1" applyAlignment="1">
      <alignment horizontal="center"/>
    </xf>
    <xf numFmtId="4" fontId="6" fillId="0" borderId="0" xfId="1" applyNumberFormat="1" applyFont="1" applyBorder="1" applyAlignment="1">
      <alignment horizontal="right" vertical="justify"/>
    </xf>
    <xf numFmtId="165" fontId="5" fillId="0" borderId="0" xfId="4" applyNumberFormat="1" applyFont="1" applyBorder="1" applyAlignment="1">
      <alignment horizontal="right"/>
    </xf>
    <xf numFmtId="2" fontId="6" fillId="0" borderId="0" xfId="1" applyNumberFormat="1" applyFont="1" applyBorder="1" applyAlignment="1">
      <alignment horizontal="center" vertical="top"/>
    </xf>
    <xf numFmtId="165" fontId="5" fillId="0" borderId="0" xfId="1" applyNumberFormat="1" applyFont="1" applyFill="1" applyBorder="1" applyAlignment="1">
      <alignment horizontal="right"/>
    </xf>
    <xf numFmtId="2" fontId="5" fillId="0" borderId="0" xfId="1" applyNumberFormat="1" applyFont="1" applyFill="1" applyBorder="1" applyAlignment="1">
      <alignment horizontal="right" vertical="top"/>
    </xf>
    <xf numFmtId="2" fontId="5" fillId="0" borderId="2" xfId="1" applyNumberFormat="1" applyFont="1" applyBorder="1" applyAlignment="1">
      <alignment vertical="top"/>
    </xf>
    <xf numFmtId="2" fontId="5" fillId="0" borderId="0" xfId="1" applyNumberFormat="1" applyFont="1" applyBorder="1" applyAlignment="1" applyProtection="1">
      <alignment vertical="top"/>
      <protection locked="0"/>
    </xf>
    <xf numFmtId="0" fontId="5" fillId="0" borderId="0" xfId="1" applyFont="1" applyBorder="1" applyAlignment="1">
      <alignment vertical="justify"/>
    </xf>
    <xf numFmtId="0" fontId="6" fillId="0" borderId="0" xfId="1" applyFont="1" applyBorder="1" applyAlignment="1">
      <alignment horizontal="right" vertical="justify"/>
    </xf>
    <xf numFmtId="165" fontId="6" fillId="0" borderId="0" xfId="1" applyNumberFormat="1" applyFont="1" applyBorder="1" applyAlignment="1">
      <alignment horizontal="right" vertical="justify"/>
    </xf>
    <xf numFmtId="4" fontId="11" fillId="0" borderId="0" xfId="1" applyNumberFormat="1" applyFont="1" applyAlignment="1">
      <alignment vertical="justify"/>
    </xf>
    <xf numFmtId="2" fontId="12" fillId="0" borderId="3" xfId="1" applyNumberFormat="1" applyFont="1" applyBorder="1" applyAlignment="1">
      <alignment vertical="top"/>
    </xf>
    <xf numFmtId="165" fontId="13" fillId="0" borderId="3" xfId="1" applyNumberFormat="1" applyFont="1" applyBorder="1" applyAlignment="1">
      <alignment horizontal="right"/>
    </xf>
    <xf numFmtId="2" fontId="14" fillId="0" borderId="2" xfId="1" applyNumberFormat="1" applyFont="1" applyBorder="1" applyAlignment="1">
      <alignment horizontal="center" vertical="top"/>
    </xf>
    <xf numFmtId="0" fontId="14" fillId="0" borderId="2" xfId="1" applyFont="1" applyBorder="1" applyAlignment="1">
      <alignment horizontal="center" vertical="justify"/>
    </xf>
    <xf numFmtId="0" fontId="14" fillId="0" borderId="2" xfId="1" applyFont="1" applyBorder="1" applyAlignment="1">
      <alignment horizontal="center"/>
    </xf>
    <xf numFmtId="0" fontId="14" fillId="0" borderId="2" xfId="1" applyFont="1" applyBorder="1" applyAlignment="1">
      <alignment horizontal="right"/>
    </xf>
    <xf numFmtId="165" fontId="14" fillId="0" borderId="2" xfId="1" applyNumberFormat="1" applyFont="1" applyBorder="1" applyAlignment="1">
      <alignment horizontal="right"/>
    </xf>
    <xf numFmtId="0" fontId="4" fillId="0" borderId="0" xfId="1" applyFont="1"/>
    <xf numFmtId="0" fontId="4" fillId="0" borderId="0" xfId="1" applyFont="1" applyAlignment="1">
      <alignment horizontal="center"/>
    </xf>
    <xf numFmtId="2" fontId="4" fillId="0" borderId="0" xfId="1" applyNumberFormat="1" applyFont="1" applyAlignment="1">
      <alignment vertical="top"/>
    </xf>
    <xf numFmtId="2" fontId="5" fillId="0" borderId="0" xfId="1" applyNumberFormat="1" applyFont="1" applyAlignment="1">
      <alignment horizontal="center" vertical="center"/>
    </xf>
    <xf numFmtId="4" fontId="5" fillId="0" borderId="5" xfId="1" applyNumberFormat="1" applyFont="1" applyFill="1" applyBorder="1" applyAlignment="1">
      <alignment horizontal="justify" vertical="center" wrapText="1"/>
    </xf>
    <xf numFmtId="4" fontId="5" fillId="0" borderId="5" xfId="1" applyNumberFormat="1" applyFont="1" applyBorder="1" applyAlignment="1">
      <alignment horizontal="center" vertical="center"/>
    </xf>
    <xf numFmtId="4" fontId="5" fillId="0" borderId="5" xfId="1" applyNumberFormat="1" applyFont="1" applyBorder="1" applyAlignment="1">
      <alignment horizontal="right" vertical="center"/>
    </xf>
    <xf numFmtId="165" fontId="5" fillId="0" borderId="5" xfId="1" applyNumberFormat="1" applyFont="1" applyBorder="1" applyAlignment="1">
      <alignment vertical="center"/>
    </xf>
    <xf numFmtId="0" fontId="4" fillId="0" borderId="0" xfId="1" applyFont="1" applyAlignment="1">
      <alignment vertical="center"/>
    </xf>
    <xf numFmtId="0" fontId="4" fillId="0" borderId="0" xfId="1" applyFont="1" applyAlignment="1">
      <alignment horizontal="center" vertical="center"/>
    </xf>
    <xf numFmtId="4" fontId="5" fillId="0" borderId="0" xfId="1" applyNumberFormat="1" applyFont="1" applyFill="1" applyAlignment="1">
      <alignment horizontal="justify" vertical="center" wrapText="1"/>
    </xf>
    <xf numFmtId="4" fontId="5" fillId="0" borderId="0" xfId="1" applyNumberFormat="1" applyFont="1" applyAlignment="1">
      <alignment horizontal="center" vertical="center"/>
    </xf>
    <xf numFmtId="4" fontId="5" fillId="0" borderId="0" xfId="1" applyNumberFormat="1" applyFont="1" applyAlignment="1">
      <alignment horizontal="right" vertical="center"/>
    </xf>
    <xf numFmtId="165" fontId="5" fillId="0" borderId="0" xfId="1" applyNumberFormat="1" applyFont="1" applyAlignment="1">
      <alignment vertical="center"/>
    </xf>
    <xf numFmtId="2" fontId="5" fillId="0" borderId="2" xfId="1" applyNumberFormat="1" applyFont="1" applyBorder="1" applyAlignment="1">
      <alignment vertical="center"/>
    </xf>
    <xf numFmtId="0" fontId="4" fillId="0" borderId="2" xfId="1" applyFont="1" applyBorder="1" applyAlignment="1">
      <alignment vertical="center"/>
    </xf>
    <xf numFmtId="165" fontId="6" fillId="0" borderId="2" xfId="1" applyNumberFormat="1" applyFont="1" applyBorder="1" applyAlignment="1">
      <alignment horizontal="right" vertical="center"/>
    </xf>
    <xf numFmtId="0" fontId="4" fillId="0" borderId="0" xfId="1" applyFont="1" applyBorder="1"/>
    <xf numFmtId="0" fontId="4" fillId="0" borderId="0" xfId="1" applyFont="1" applyAlignment="1"/>
    <xf numFmtId="4" fontId="5" fillId="0" borderId="5" xfId="1" applyNumberFormat="1" applyFont="1" applyFill="1" applyBorder="1" applyAlignment="1">
      <alignment horizontal="center" vertical="center" wrapText="1"/>
    </xf>
    <xf numFmtId="0" fontId="5" fillId="0" borderId="2" xfId="1" applyFont="1" applyBorder="1" applyAlignment="1">
      <alignment horizontal="justify" vertical="center" wrapText="1"/>
    </xf>
    <xf numFmtId="0" fontId="4" fillId="0" borderId="0" xfId="1" applyFont="1" applyAlignment="1">
      <alignment vertical="justify"/>
    </xf>
    <xf numFmtId="0" fontId="4" fillId="0" borderId="0" xfId="1" applyFont="1" applyAlignment="1">
      <alignment horizontal="right"/>
    </xf>
    <xf numFmtId="165" fontId="16" fillId="0" borderId="0" xfId="1" applyNumberFormat="1" applyFont="1" applyAlignment="1"/>
    <xf numFmtId="165" fontId="4" fillId="0" borderId="0" xfId="1" applyNumberFormat="1" applyFont="1" applyAlignment="1">
      <alignment horizontal="right"/>
    </xf>
    <xf numFmtId="4" fontId="5" fillId="0" borderId="0" xfId="5" applyNumberFormat="1" applyFont="1" applyFill="1" applyAlignment="1">
      <alignment horizontal="justify" vertical="top" wrapText="1"/>
    </xf>
    <xf numFmtId="2" fontId="17" fillId="0" borderId="0" xfId="5" applyNumberFormat="1" applyFont="1" applyBorder="1" applyAlignment="1">
      <alignment horizontal="center" wrapText="1"/>
    </xf>
    <xf numFmtId="4" fontId="18" fillId="0" borderId="5" xfId="1" applyNumberFormat="1" applyFont="1" applyFill="1" applyBorder="1" applyAlignment="1">
      <alignment horizontal="justify" vertical="top" wrapText="1"/>
    </xf>
    <xf numFmtId="4" fontId="5" fillId="0" borderId="5" xfId="1" applyNumberFormat="1" applyFont="1" applyBorder="1" applyAlignment="1">
      <alignment horizontal="center"/>
    </xf>
    <xf numFmtId="4" fontId="5" fillId="0" borderId="5" xfId="1" applyNumberFormat="1" applyFont="1" applyBorder="1" applyAlignment="1">
      <alignment horizontal="right"/>
    </xf>
    <xf numFmtId="165" fontId="5" fillId="0" borderId="5" xfId="1" applyNumberFormat="1" applyFont="1" applyFill="1" applyBorder="1" applyAlignment="1">
      <alignment horizontal="right"/>
    </xf>
    <xf numFmtId="165" fontId="5" fillId="0" borderId="5" xfId="1" applyNumberFormat="1" applyFont="1" applyBorder="1" applyAlignment="1">
      <alignment horizontal="right"/>
    </xf>
    <xf numFmtId="4" fontId="18" fillId="0" borderId="0" xfId="1" applyNumberFormat="1" applyFont="1" applyFill="1" applyBorder="1" applyAlignment="1">
      <alignment horizontal="justify" vertical="top" wrapText="1"/>
    </xf>
    <xf numFmtId="4" fontId="5" fillId="0" borderId="0" xfId="5" applyNumberFormat="1" applyFont="1" applyFill="1" applyBorder="1" applyAlignment="1">
      <alignment horizontal="justify" vertical="top" wrapText="1"/>
    </xf>
    <xf numFmtId="4" fontId="5" fillId="0" borderId="0" xfId="1" applyNumberFormat="1" applyFont="1" applyFill="1" applyBorder="1" applyAlignment="1">
      <alignment horizontal="center" wrapText="1"/>
    </xf>
    <xf numFmtId="4" fontId="5" fillId="0" borderId="0" xfId="1" applyNumberFormat="1" applyFont="1" applyFill="1" applyBorder="1" applyAlignment="1">
      <alignment horizontal="right" wrapText="1"/>
    </xf>
    <xf numFmtId="4" fontId="5" fillId="0" borderId="0" xfId="5" applyNumberFormat="1" applyFont="1" applyAlignment="1">
      <alignment horizontal="justify" vertical="top" wrapText="1"/>
    </xf>
    <xf numFmtId="4" fontId="5" fillId="0" borderId="0" xfId="1" applyNumberFormat="1" applyFont="1" applyAlignment="1">
      <alignment horizontal="justify" vertical="top" wrapText="1"/>
    </xf>
    <xf numFmtId="4" fontId="18" fillId="0" borderId="5" xfId="1" applyNumberFormat="1" applyFont="1" applyFill="1" applyBorder="1" applyAlignment="1">
      <alignment horizontal="justify" vertical="center" wrapText="1"/>
    </xf>
    <xf numFmtId="4" fontId="5" fillId="0" borderId="5" xfId="1" applyNumberFormat="1" applyFont="1" applyFill="1" applyBorder="1" applyAlignment="1">
      <alignment horizontal="right" vertical="center" wrapText="1"/>
    </xf>
    <xf numFmtId="1" fontId="6" fillId="0" borderId="4" xfId="1" quotePrefix="1" applyNumberFormat="1" applyFont="1" applyBorder="1" applyAlignment="1">
      <alignment horizontal="center" vertical="center"/>
    </xf>
    <xf numFmtId="0" fontId="6" fillId="0" borderId="4" xfId="1" applyFont="1" applyBorder="1" applyAlignment="1">
      <alignment vertical="center"/>
    </xf>
    <xf numFmtId="0" fontId="5" fillId="0" borderId="4" xfId="1" applyFont="1" applyBorder="1" applyAlignment="1">
      <alignment horizontal="center" vertical="center"/>
    </xf>
    <xf numFmtId="0" fontId="5" fillId="0" borderId="4" xfId="1" applyFont="1" applyBorder="1" applyAlignment="1">
      <alignment horizontal="right" vertical="center"/>
    </xf>
    <xf numFmtId="165" fontId="5" fillId="0" borderId="4" xfId="1" applyNumberFormat="1" applyFont="1" applyBorder="1" applyAlignment="1">
      <alignment vertical="center"/>
    </xf>
    <xf numFmtId="165" fontId="5" fillId="0" borderId="4" xfId="1" applyNumberFormat="1" applyFont="1" applyBorder="1" applyAlignment="1">
      <alignment horizontal="right" vertical="center"/>
    </xf>
    <xf numFmtId="0" fontId="6" fillId="0" borderId="0" xfId="1" applyFont="1" applyBorder="1" applyAlignment="1">
      <alignment vertical="top"/>
    </xf>
    <xf numFmtId="4" fontId="5" fillId="0" borderId="0" xfId="1" applyNumberFormat="1" applyFont="1" applyFill="1" applyBorder="1" applyAlignment="1">
      <alignment horizontal="justify" vertical="center" wrapText="1"/>
    </xf>
    <xf numFmtId="4" fontId="5" fillId="0" borderId="0" xfId="1" applyNumberFormat="1" applyFont="1" applyFill="1" applyBorder="1" applyAlignment="1">
      <alignment horizontal="center" vertical="center" wrapText="1"/>
    </xf>
    <xf numFmtId="4" fontId="5" fillId="0" borderId="0" xfId="1" applyNumberFormat="1" applyFont="1" applyFill="1" applyBorder="1" applyAlignment="1">
      <alignment horizontal="right" vertical="center" wrapText="1"/>
    </xf>
    <xf numFmtId="4" fontId="4" fillId="0" borderId="0" xfId="1" applyNumberFormat="1" applyFont="1"/>
    <xf numFmtId="4" fontId="18" fillId="0" borderId="5" xfId="1" applyNumberFormat="1" applyFont="1" applyFill="1" applyBorder="1" applyAlignment="1">
      <alignment horizontal="left" vertical="center" wrapText="1"/>
    </xf>
    <xf numFmtId="4" fontId="18" fillId="0" borderId="0" xfId="1" applyNumberFormat="1" applyFont="1" applyFill="1" applyBorder="1" applyAlignment="1">
      <alignment horizontal="left" vertical="center" wrapText="1"/>
    </xf>
    <xf numFmtId="165" fontId="10" fillId="0" borderId="0" xfId="1" applyNumberFormat="1" applyFont="1" applyBorder="1" applyAlignment="1">
      <alignment vertical="center"/>
    </xf>
    <xf numFmtId="4" fontId="18" fillId="0" borderId="0" xfId="1" applyNumberFormat="1" applyFont="1" applyFill="1" applyBorder="1" applyAlignment="1">
      <alignment horizontal="justify" vertical="center" wrapText="1"/>
    </xf>
    <xf numFmtId="4" fontId="5" fillId="0" borderId="5" xfId="1" applyNumberFormat="1" applyFont="1" applyFill="1" applyBorder="1" applyAlignment="1">
      <alignment horizontal="justify" vertical="top" wrapText="1"/>
    </xf>
    <xf numFmtId="0" fontId="5" fillId="0" borderId="5" xfId="5" applyFont="1" applyFill="1" applyBorder="1" applyAlignment="1">
      <alignment wrapText="1"/>
    </xf>
    <xf numFmtId="0" fontId="5" fillId="0" borderId="5" xfId="1" applyFont="1" applyBorder="1" applyAlignment="1">
      <alignment horizontal="center"/>
    </xf>
    <xf numFmtId="165" fontId="5" fillId="0" borderId="5" xfId="1" applyNumberFormat="1" applyFont="1" applyBorder="1" applyAlignment="1"/>
    <xf numFmtId="0" fontId="5" fillId="0" borderId="0" xfId="5" applyFont="1" applyFill="1" applyBorder="1" applyAlignment="1">
      <alignment wrapText="1"/>
    </xf>
    <xf numFmtId="0" fontId="14" fillId="0" borderId="0" xfId="5" applyFont="1" applyFill="1"/>
    <xf numFmtId="4" fontId="1" fillId="0" borderId="0" xfId="1" applyNumberFormat="1" applyFont="1" applyAlignment="1">
      <alignment horizontal="justify" vertical="top" wrapText="1"/>
    </xf>
    <xf numFmtId="0" fontId="2" fillId="0" borderId="0" xfId="1" applyFont="1" applyAlignment="1">
      <alignment horizontal="center"/>
    </xf>
    <xf numFmtId="4" fontId="2" fillId="0" borderId="0" xfId="1" applyNumberFormat="1" applyFont="1" applyFill="1" applyBorder="1" applyAlignment="1">
      <alignment horizontal="right" wrapText="1"/>
    </xf>
    <xf numFmtId="164" fontId="2" fillId="0" borderId="0" xfId="1" applyNumberFormat="1" applyFont="1" applyFill="1" applyBorder="1" applyAlignment="1">
      <alignment wrapText="1"/>
    </xf>
    <xf numFmtId="164" fontId="2" fillId="0" borderId="0" xfId="1" applyNumberFormat="1" applyFont="1" applyBorder="1" applyAlignment="1">
      <alignment horizontal="right" wrapText="1"/>
    </xf>
    <xf numFmtId="0" fontId="2" fillId="0" borderId="0" xfId="1" applyFont="1" applyAlignment="1">
      <alignment horizontal="justify" vertical="center" wrapText="1"/>
    </xf>
    <xf numFmtId="4" fontId="2" fillId="0" borderId="0" xfId="1" applyNumberFormat="1" applyFont="1" applyBorder="1" applyAlignment="1">
      <alignment horizontal="center" vertical="center"/>
    </xf>
    <xf numFmtId="4" fontId="2" fillId="0" borderId="0" xfId="1" applyNumberFormat="1" applyFont="1" applyBorder="1" applyAlignment="1">
      <alignment horizontal="right" vertical="center"/>
    </xf>
    <xf numFmtId="164" fontId="2" fillId="0" borderId="0" xfId="1" applyNumberFormat="1" applyFont="1" applyBorder="1" applyAlignment="1">
      <alignment vertical="center"/>
    </xf>
    <xf numFmtId="164" fontId="2" fillId="0" borderId="0" xfId="1" applyNumberFormat="1" applyFont="1" applyBorder="1" applyAlignment="1">
      <alignment horizontal="right" vertical="center" wrapText="1"/>
    </xf>
    <xf numFmtId="4" fontId="5" fillId="0" borderId="0" xfId="1" applyNumberFormat="1" applyFont="1" applyBorder="1" applyAlignment="1">
      <alignment horizontal="right" vertical="center"/>
    </xf>
    <xf numFmtId="4" fontId="5" fillId="0" borderId="5" xfId="1" applyNumberFormat="1" applyFont="1" applyFill="1" applyBorder="1" applyAlignment="1">
      <alignment horizontal="left" vertical="center" wrapText="1"/>
    </xf>
    <xf numFmtId="0" fontId="5" fillId="0" borderId="0" xfId="1" applyFont="1" applyAlignment="1">
      <alignment horizontal="justify" vertical="center" wrapText="1"/>
    </xf>
    <xf numFmtId="0" fontId="5" fillId="0" borderId="0" xfId="1" applyFont="1" applyBorder="1" applyAlignment="1">
      <alignment horizontal="justify" vertical="center" wrapText="1"/>
    </xf>
    <xf numFmtId="165" fontId="6" fillId="0" borderId="0" xfId="1" applyNumberFormat="1" applyFont="1" applyBorder="1" applyAlignment="1">
      <alignment horizontal="left" vertical="justify"/>
    </xf>
    <xf numFmtId="165" fontId="6" fillId="0" borderId="0" xfId="4" applyNumberFormat="1" applyFont="1" applyBorder="1" applyAlignment="1">
      <alignment horizontal="right"/>
    </xf>
    <xf numFmtId="4" fontId="5" fillId="0" borderId="0" xfId="1" applyNumberFormat="1" applyFont="1" applyBorder="1" applyAlignment="1">
      <alignment horizontal="center" wrapText="1"/>
    </xf>
    <xf numFmtId="4" fontId="5" fillId="0" borderId="0" xfId="1" applyNumberFormat="1" applyFont="1" applyBorder="1" applyAlignment="1">
      <alignment horizontal="right" wrapText="1"/>
    </xf>
    <xf numFmtId="165" fontId="5" fillId="0" borderId="0" xfId="6" applyNumberFormat="1" applyFont="1" applyBorder="1" applyAlignment="1">
      <alignment horizontal="right"/>
    </xf>
    <xf numFmtId="4" fontId="5" fillId="0" borderId="5" xfId="1" applyNumberFormat="1" applyFont="1" applyBorder="1" applyAlignment="1">
      <alignment horizontal="center" wrapText="1"/>
    </xf>
    <xf numFmtId="4" fontId="5" fillId="0" borderId="5" xfId="1" applyNumberFormat="1" applyFont="1" applyBorder="1" applyAlignment="1">
      <alignment horizontal="right" wrapText="1"/>
    </xf>
    <xf numFmtId="165" fontId="5" fillId="0" borderId="5" xfId="6" applyNumberFormat="1" applyFont="1" applyBorder="1" applyAlignment="1">
      <alignment horizontal="right"/>
    </xf>
    <xf numFmtId="165" fontId="10" fillId="0" borderId="0" xfId="1" applyNumberFormat="1" applyFont="1" applyBorder="1" applyAlignment="1"/>
    <xf numFmtId="0" fontId="5" fillId="0" borderId="5" xfId="1" applyFont="1" applyFill="1" applyBorder="1" applyAlignment="1">
      <alignment horizontal="center"/>
    </xf>
    <xf numFmtId="165" fontId="5" fillId="0" borderId="5" xfId="1" applyNumberFormat="1" applyFont="1" applyFill="1" applyBorder="1" applyAlignment="1"/>
    <xf numFmtId="4" fontId="5" fillId="0" borderId="0" xfId="1" applyNumberFormat="1" applyFont="1" applyBorder="1" applyAlignment="1">
      <alignment horizontal="center" vertical="center"/>
    </xf>
    <xf numFmtId="4" fontId="6" fillId="0" borderId="2" xfId="1" applyNumberFormat="1" applyFont="1" applyBorder="1" applyAlignment="1">
      <alignment horizontal="right" vertical="justify"/>
    </xf>
    <xf numFmtId="0" fontId="6" fillId="0" borderId="0" xfId="1" applyFont="1" applyBorder="1" applyAlignment="1">
      <alignment vertical="justify"/>
    </xf>
    <xf numFmtId="0" fontId="5" fillId="0" borderId="0" xfId="1" applyFont="1" applyAlignment="1">
      <alignment horizontal="justify" vertical="top" wrapText="1"/>
    </xf>
    <xf numFmtId="0" fontId="5" fillId="0" borderId="0" xfId="1" applyFont="1" applyAlignment="1">
      <alignment horizontal="left" vertical="top" wrapText="1"/>
    </xf>
    <xf numFmtId="165" fontId="6" fillId="0" borderId="2" xfId="1" applyNumberFormat="1" applyFont="1" applyFill="1" applyBorder="1" applyAlignment="1">
      <alignment horizontal="right"/>
    </xf>
    <xf numFmtId="2" fontId="5" fillId="0" borderId="2" xfId="1" applyNumberFormat="1" applyFont="1" applyFill="1" applyBorder="1" applyAlignment="1">
      <alignment vertical="top"/>
    </xf>
    <xf numFmtId="0" fontId="6" fillId="0" borderId="4" xfId="1" applyFont="1" applyFill="1" applyBorder="1" applyAlignment="1">
      <alignment vertical="justify" wrapText="1"/>
    </xf>
    <xf numFmtId="1" fontId="6" fillId="0" borderId="4" xfId="1" quotePrefix="1" applyNumberFormat="1" applyFont="1" applyFill="1" applyBorder="1" applyAlignment="1">
      <alignment horizontal="center" vertical="top"/>
    </xf>
    <xf numFmtId="165" fontId="6" fillId="0" borderId="0" xfId="1" applyNumberFormat="1" applyFont="1" applyFill="1" applyBorder="1" applyAlignment="1">
      <alignment horizontal="right"/>
    </xf>
    <xf numFmtId="165" fontId="6" fillId="0" borderId="4" xfId="1" applyNumberFormat="1" applyFont="1" applyFill="1" applyBorder="1" applyAlignment="1">
      <alignment horizontal="right"/>
    </xf>
    <xf numFmtId="4" fontId="6" fillId="0" borderId="4" xfId="1" applyNumberFormat="1" applyFont="1" applyFill="1" applyBorder="1" applyAlignment="1">
      <alignment horizontal="right" vertical="justify"/>
    </xf>
    <xf numFmtId="2" fontId="5" fillId="0" borderId="0" xfId="1" applyNumberFormat="1" applyFont="1" applyFill="1" applyBorder="1" applyAlignment="1">
      <alignment horizontal="right"/>
    </xf>
    <xf numFmtId="2" fontId="10" fillId="0" borderId="0" xfId="1" applyNumberFormat="1" applyFont="1" applyFill="1" applyAlignment="1">
      <alignment horizontal="center" vertical="top"/>
    </xf>
    <xf numFmtId="4" fontId="5" fillId="0" borderId="0" xfId="1" applyNumberFormat="1" applyFont="1" applyFill="1" applyBorder="1" applyAlignment="1">
      <alignment horizontal="right"/>
    </xf>
    <xf numFmtId="49" fontId="5" fillId="0" borderId="0" xfId="3" applyNumberFormat="1" applyFont="1" applyFill="1" applyAlignment="1">
      <alignment horizontal="right"/>
    </xf>
    <xf numFmtId="4" fontId="5" fillId="0" borderId="5" xfId="1" applyNumberFormat="1" applyFont="1" applyFill="1" applyBorder="1" applyAlignment="1">
      <alignment horizontal="right"/>
    </xf>
    <xf numFmtId="0" fontId="5" fillId="0" borderId="0" xfId="1" applyFont="1" applyFill="1" applyAlignment="1">
      <alignment horizontal="justify" vertical="top" wrapText="1"/>
    </xf>
    <xf numFmtId="0" fontId="5" fillId="0" borderId="0" xfId="1" applyFont="1" applyFill="1" applyAlignment="1">
      <alignment horizontal="justify" vertical="top" wrapText="1"/>
    </xf>
    <xf numFmtId="2" fontId="2" fillId="0" borderId="0" xfId="0" applyNumberFormat="1" applyFont="1" applyAlignment="1">
      <alignment horizontal="center" vertical="top"/>
    </xf>
    <xf numFmtId="4" fontId="2" fillId="0" borderId="0" xfId="9" applyNumberFormat="1" applyFill="1" applyBorder="1" applyAlignment="1" applyProtection="1">
      <alignment horizontal="justify" vertical="distributed"/>
    </xf>
    <xf numFmtId="0" fontId="3" fillId="0" borderId="0" xfId="0" applyFont="1" applyAlignment="1">
      <alignment horizontal="center"/>
    </xf>
    <xf numFmtId="2" fontId="3" fillId="0" borderId="0" xfId="0" applyNumberFormat="1" applyFont="1" applyAlignment="1">
      <alignment horizontal="right"/>
    </xf>
    <xf numFmtId="165" fontId="3" fillId="0" borderId="0" xfId="0" applyNumberFormat="1" applyFont="1" applyAlignment="1" applyProtection="1">
      <alignment horizontal="right"/>
      <protection locked="0"/>
    </xf>
    <xf numFmtId="165" fontId="3" fillId="0" borderId="0" xfId="0" applyNumberFormat="1" applyFont="1" applyAlignment="1">
      <alignment horizontal="right"/>
    </xf>
    <xf numFmtId="0" fontId="22" fillId="0" borderId="0" xfId="0" applyFont="1" applyAlignment="1">
      <alignment horizontal="justify" vertical="distributed"/>
    </xf>
    <xf numFmtId="0" fontId="23" fillId="0" borderId="0" xfId="0" applyFont="1" applyAlignment="1">
      <alignment horizontal="center"/>
    </xf>
    <xf numFmtId="4" fontId="23" fillId="0" borderId="0" xfId="0" applyNumberFormat="1" applyFont="1" applyAlignment="1">
      <alignment horizontal="right"/>
    </xf>
    <xf numFmtId="165" fontId="23" fillId="0" borderId="0" xfId="0" applyNumberFormat="1" applyFont="1" applyAlignment="1" applyProtection="1">
      <alignment horizontal="right"/>
      <protection locked="0"/>
    </xf>
    <xf numFmtId="1" fontId="6" fillId="0" borderId="0" xfId="1" applyNumberFormat="1" applyFont="1" applyBorder="1" applyAlignment="1">
      <alignment horizontal="center" vertical="top"/>
    </xf>
    <xf numFmtId="0" fontId="6" fillId="0" borderId="0" xfId="1" applyFont="1" applyBorder="1" applyAlignment="1">
      <alignment vertical="center"/>
    </xf>
    <xf numFmtId="4" fontId="6" fillId="0" borderId="0" xfId="1" applyNumberFormat="1" applyFont="1" applyBorder="1" applyAlignment="1">
      <alignment horizontal="center" vertical="center"/>
    </xf>
    <xf numFmtId="0" fontId="6" fillId="0" borderId="0" xfId="1" applyFont="1" applyBorder="1" applyAlignment="1">
      <alignment horizontal="right" vertical="center"/>
    </xf>
    <xf numFmtId="165" fontId="6" fillId="0" borderId="0" xfId="1" applyNumberFormat="1" applyFont="1" applyBorder="1" applyAlignment="1">
      <alignment horizontal="right" vertical="center"/>
    </xf>
    <xf numFmtId="4" fontId="6" fillId="0" borderId="2" xfId="1" applyNumberFormat="1" applyFont="1" applyFill="1" applyBorder="1" applyAlignment="1">
      <alignment horizontal="right" vertical="justify"/>
    </xf>
    <xf numFmtId="4" fontId="6" fillId="0" borderId="2" xfId="1" applyNumberFormat="1" applyFont="1" applyBorder="1" applyAlignment="1">
      <alignment horizontal="right" vertical="center"/>
    </xf>
    <xf numFmtId="4" fontId="6" fillId="0" borderId="2" xfId="1" applyNumberFormat="1" applyFont="1" applyBorder="1" applyAlignment="1">
      <alignment horizontal="right" vertical="justify"/>
    </xf>
    <xf numFmtId="0" fontId="5" fillId="0" borderId="0" xfId="1" applyFont="1" applyFill="1" applyAlignment="1">
      <alignment horizontal="justify" vertical="top" wrapText="1"/>
    </xf>
    <xf numFmtId="0" fontId="5" fillId="0" borderId="0" xfId="1" applyFont="1" applyAlignment="1">
      <alignment horizontal="left" vertical="top" wrapText="1"/>
    </xf>
    <xf numFmtId="4" fontId="4" fillId="2" borderId="2" xfId="1" applyNumberFormat="1" applyFont="1" applyFill="1" applyBorder="1" applyAlignment="1">
      <alignment horizontal="left" vertical="justify"/>
    </xf>
    <xf numFmtId="0" fontId="13" fillId="0" borderId="3" xfId="1" applyFont="1" applyBorder="1" applyAlignment="1">
      <alignment vertical="justify"/>
    </xf>
  </cellXfs>
  <cellStyles count="11">
    <cellStyle name="Excel Built-in Normal" xfId="5" xr:uid="{00000000-0005-0000-0000-000000000000}"/>
    <cellStyle name="Navadno" xfId="0" builtinId="0"/>
    <cellStyle name="Navadno 10" xfId="10" xr:uid="{8E70CE66-552D-407A-BD3E-28AFA5B19437}"/>
    <cellStyle name="Navadno 13" xfId="9" xr:uid="{A503B5CE-A22E-49AD-89F6-9D809D587FC4}"/>
    <cellStyle name="Navadno 2" xfId="1" xr:uid="{00000000-0005-0000-0000-000002000000}"/>
    <cellStyle name="Navadno 3" xfId="8" xr:uid="{00000000-0005-0000-0000-000003000000}"/>
    <cellStyle name="Navadno_SLOV_C" xfId="3" xr:uid="{00000000-0005-0000-0000-000004000000}"/>
    <cellStyle name="Normal_I-BREZOV" xfId="2" xr:uid="{00000000-0005-0000-0000-000005000000}"/>
    <cellStyle name="Odstotek 2" xfId="7" xr:uid="{00000000-0005-0000-0000-000008000000}"/>
    <cellStyle name="Valuta 2" xfId="6" xr:uid="{00000000-0005-0000-0000-000009000000}"/>
    <cellStyle name="Vejica 2" xfId="4"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1"/>
  </sheetPr>
  <dimension ref="A2:M219"/>
  <sheetViews>
    <sheetView tabSelected="1" view="pageBreakPreview" zoomScaleNormal="100" zoomScaleSheetLayoutView="100" workbookViewId="0">
      <selection activeCell="D154" sqref="D154"/>
    </sheetView>
  </sheetViews>
  <sheetFormatPr defaultColWidth="9.140625" defaultRowHeight="14.25"/>
  <cols>
    <col min="1" max="1" width="5.7109375" style="2" customWidth="1"/>
    <col min="2" max="2" width="48" style="24" customWidth="1"/>
    <col min="3" max="3" width="4.7109375" style="25" customWidth="1"/>
    <col min="4" max="4" width="8.7109375" style="5" customWidth="1"/>
    <col min="5" max="5" width="11.42578125" style="6" customWidth="1"/>
    <col min="6" max="6" width="16.5703125" style="7" customWidth="1"/>
    <col min="7" max="7" width="9.140625" style="1"/>
    <col min="8" max="8" width="9.28515625" style="1" bestFit="1" customWidth="1"/>
    <col min="9" max="11" width="9.140625" style="22"/>
    <col min="12" max="12" width="36.5703125" style="22" bestFit="1" customWidth="1"/>
    <col min="13" max="14" width="9.28515625" style="1" bestFit="1" customWidth="1"/>
    <col min="15" max="15" width="13.5703125" style="1" bestFit="1" customWidth="1"/>
    <col min="16" max="16" width="9.28515625" style="1" bestFit="1" customWidth="1"/>
    <col min="17" max="16384" width="9.140625" style="1"/>
  </cols>
  <sheetData>
    <row r="2" spans="1:6" ht="35.25" customHeight="1">
      <c r="A2" s="220" t="s">
        <v>102</v>
      </c>
      <c r="B2" s="220"/>
      <c r="C2" s="220"/>
      <c r="D2" s="220"/>
      <c r="E2" s="220"/>
      <c r="F2" s="220"/>
    </row>
    <row r="3" spans="1:6" ht="20.25">
      <c r="B3" s="87"/>
      <c r="C3" s="4"/>
    </row>
    <row r="4" spans="1:6">
      <c r="A4" s="8">
        <v>1</v>
      </c>
      <c r="B4" s="9" t="str">
        <f>B33</f>
        <v>PREDDELA</v>
      </c>
      <c r="C4" s="10"/>
      <c r="D4" s="11"/>
      <c r="E4" s="12"/>
      <c r="F4" s="13">
        <f>F48</f>
        <v>0</v>
      </c>
    </row>
    <row r="5" spans="1:6">
      <c r="A5" s="14"/>
      <c r="B5" s="3"/>
      <c r="C5" s="15"/>
      <c r="D5" s="16"/>
      <c r="F5" s="17"/>
    </row>
    <row r="6" spans="1:6">
      <c r="A6" s="8">
        <v>2</v>
      </c>
      <c r="B6" s="9" t="str">
        <f>B50</f>
        <v>RUŠITVENA DELA</v>
      </c>
      <c r="C6" s="10"/>
      <c r="D6" s="11"/>
      <c r="E6" s="12"/>
      <c r="F6" s="13">
        <f>F74</f>
        <v>0</v>
      </c>
    </row>
    <row r="7" spans="1:6">
      <c r="A7" s="14"/>
      <c r="B7" s="18"/>
      <c r="C7" s="19"/>
      <c r="D7" s="16"/>
      <c r="F7" s="17"/>
    </row>
    <row r="8" spans="1:6">
      <c r="A8" s="8">
        <v>3</v>
      </c>
      <c r="B8" s="9" t="str">
        <f>B76</f>
        <v>ZEMELJSKA DELA</v>
      </c>
      <c r="C8" s="10"/>
      <c r="D8" s="11"/>
      <c r="E8" s="12"/>
      <c r="F8" s="13">
        <f>F125</f>
        <v>0</v>
      </c>
    </row>
    <row r="9" spans="1:6">
      <c r="A9" s="14"/>
      <c r="B9" s="18"/>
      <c r="C9" s="19"/>
      <c r="D9" s="16"/>
      <c r="F9" s="17"/>
    </row>
    <row r="10" spans="1:6">
      <c r="A10" s="8">
        <v>4</v>
      </c>
      <c r="B10" s="9" t="str">
        <f>B127</f>
        <v>KANALIZACIJA</v>
      </c>
      <c r="C10" s="10"/>
      <c r="D10" s="11"/>
      <c r="E10" s="12"/>
      <c r="F10" s="13">
        <f>F179</f>
        <v>0</v>
      </c>
    </row>
    <row r="11" spans="1:6">
      <c r="A11" s="14"/>
      <c r="B11" s="18"/>
      <c r="C11" s="19"/>
      <c r="D11" s="16"/>
      <c r="F11" s="17"/>
    </row>
    <row r="12" spans="1:6">
      <c r="A12" s="8">
        <v>5</v>
      </c>
      <c r="B12" s="9" t="str">
        <f>B181</f>
        <v>PRIKLJUČKI</v>
      </c>
      <c r="C12" s="10"/>
      <c r="D12" s="11"/>
      <c r="E12" s="12"/>
      <c r="F12" s="13">
        <f>F208</f>
        <v>0</v>
      </c>
    </row>
    <row r="13" spans="1:6">
      <c r="A13" s="14"/>
      <c r="B13" s="18"/>
      <c r="C13" s="19"/>
      <c r="D13" s="16"/>
      <c r="F13" s="17"/>
    </row>
    <row r="14" spans="1:6">
      <c r="A14" s="8">
        <v>6</v>
      </c>
      <c r="B14" s="21" t="str">
        <f>+B210</f>
        <v>OPREMA CEST</v>
      </c>
      <c r="C14" s="10"/>
      <c r="D14" s="11"/>
      <c r="E14" s="12"/>
      <c r="F14" s="13">
        <f>+F216</f>
        <v>0</v>
      </c>
    </row>
    <row r="15" spans="1:6">
      <c r="A15" s="210"/>
      <c r="B15" s="211"/>
      <c r="C15" s="212"/>
      <c r="D15" s="213"/>
      <c r="E15" s="20"/>
      <c r="F15" s="214"/>
    </row>
    <row r="16" spans="1:6">
      <c r="A16" s="8">
        <v>7</v>
      </c>
      <c r="B16" s="21" t="s">
        <v>127</v>
      </c>
      <c r="C16" s="10"/>
      <c r="D16" s="11"/>
      <c r="E16" s="12"/>
      <c r="F16" s="13">
        <f>0.05*SUM(F4:F14)</f>
        <v>0</v>
      </c>
    </row>
    <row r="17" spans="1:12" ht="17.25" thickBot="1">
      <c r="A17" s="88"/>
      <c r="B17" s="221" t="s">
        <v>122</v>
      </c>
      <c r="C17" s="221"/>
      <c r="D17" s="221"/>
      <c r="E17" s="221"/>
      <c r="F17" s="89">
        <f>SUM(F4:F16)</f>
        <v>0</v>
      </c>
    </row>
    <row r="19" spans="1:12">
      <c r="A19" s="23" t="s">
        <v>4</v>
      </c>
    </row>
    <row r="20" spans="1:12" ht="30" customHeight="1">
      <c r="B20" s="219"/>
      <c r="C20" s="219"/>
      <c r="D20" s="219"/>
      <c r="E20" s="219"/>
      <c r="F20" s="219"/>
    </row>
    <row r="21" spans="1:12" ht="45" customHeight="1">
      <c r="A21" s="2" t="s">
        <v>5</v>
      </c>
      <c r="B21" s="219" t="s">
        <v>41</v>
      </c>
      <c r="C21" s="219"/>
      <c r="D21" s="219"/>
      <c r="E21" s="219"/>
      <c r="F21" s="219"/>
    </row>
    <row r="22" spans="1:12" ht="45" customHeight="1">
      <c r="A22" s="2" t="s">
        <v>6</v>
      </c>
      <c r="B22" s="219" t="s">
        <v>7</v>
      </c>
      <c r="C22" s="219"/>
      <c r="D22" s="219"/>
      <c r="E22" s="219"/>
      <c r="F22" s="219"/>
    </row>
    <row r="23" spans="1:12" ht="30" customHeight="1">
      <c r="A23" s="2" t="s">
        <v>8</v>
      </c>
      <c r="B23" s="219" t="s">
        <v>9</v>
      </c>
      <c r="C23" s="219"/>
      <c r="D23" s="219"/>
      <c r="E23" s="219"/>
      <c r="F23" s="219"/>
    </row>
    <row r="24" spans="1:12" ht="28.5" customHeight="1">
      <c r="A24" s="2" t="s">
        <v>42</v>
      </c>
      <c r="B24" s="219" t="s">
        <v>43</v>
      </c>
      <c r="C24" s="219"/>
      <c r="D24" s="219"/>
      <c r="E24" s="219"/>
      <c r="F24" s="219"/>
    </row>
    <row r="25" spans="1:12" ht="27.75" customHeight="1">
      <c r="A25" s="2" t="s">
        <v>44</v>
      </c>
      <c r="B25" s="219" t="s">
        <v>45</v>
      </c>
      <c r="C25" s="219"/>
      <c r="D25" s="219"/>
      <c r="E25" s="219"/>
      <c r="F25" s="219"/>
    </row>
    <row r="26" spans="1:12" ht="30" customHeight="1">
      <c r="A26" s="2" t="s">
        <v>46</v>
      </c>
      <c r="B26" s="219" t="s">
        <v>47</v>
      </c>
      <c r="C26" s="219"/>
      <c r="D26" s="219"/>
      <c r="E26" s="219"/>
      <c r="F26" s="219"/>
    </row>
    <row r="28" spans="1:12">
      <c r="B28" s="219"/>
      <c r="C28" s="219"/>
      <c r="D28" s="219"/>
      <c r="E28" s="219"/>
      <c r="F28" s="219"/>
    </row>
    <row r="29" spans="1:12" ht="27.75" customHeight="1">
      <c r="B29" s="219"/>
      <c r="C29" s="219"/>
      <c r="D29" s="219"/>
      <c r="E29" s="219"/>
      <c r="F29" s="219"/>
    </row>
    <row r="30" spans="1:12">
      <c r="B30" s="219"/>
      <c r="C30" s="219"/>
      <c r="D30" s="219"/>
      <c r="E30" s="219"/>
      <c r="F30" s="219"/>
    </row>
    <row r="31" spans="1:12" s="95" customFormat="1" ht="17.25">
      <c r="A31" s="90" t="s">
        <v>10</v>
      </c>
      <c r="B31" s="91" t="s">
        <v>11</v>
      </c>
      <c r="C31" s="92" t="s">
        <v>12</v>
      </c>
      <c r="D31" s="93" t="s">
        <v>13</v>
      </c>
      <c r="E31" s="94" t="s">
        <v>14</v>
      </c>
      <c r="F31" s="94" t="s">
        <v>15</v>
      </c>
      <c r="I31" s="96"/>
      <c r="J31" s="96"/>
      <c r="K31" s="96"/>
      <c r="L31" s="96"/>
    </row>
    <row r="32" spans="1:12" s="95" customFormat="1" ht="17.25">
      <c r="A32" s="97"/>
      <c r="B32" s="185"/>
      <c r="C32" s="185"/>
      <c r="D32" s="27"/>
      <c r="E32" s="28"/>
      <c r="F32" s="29"/>
      <c r="I32" s="96"/>
      <c r="J32" s="96"/>
      <c r="K32" s="96"/>
      <c r="L32" s="96"/>
    </row>
    <row r="33" spans="1:12" s="95" customFormat="1" ht="18" thickBot="1">
      <c r="A33" s="30">
        <v>1</v>
      </c>
      <c r="B33" s="31" t="s">
        <v>2</v>
      </c>
      <c r="C33" s="32"/>
      <c r="D33" s="33"/>
      <c r="E33" s="34"/>
      <c r="F33" s="35"/>
      <c r="I33" s="96"/>
      <c r="J33" s="96"/>
      <c r="K33" s="96"/>
      <c r="L33" s="96"/>
    </row>
    <row r="34" spans="1:12" s="95" customFormat="1" ht="17.25">
      <c r="A34" s="68"/>
      <c r="B34" s="183"/>
      <c r="C34" s="37"/>
      <c r="D34" s="38"/>
      <c r="E34" s="39"/>
      <c r="F34" s="40"/>
      <c r="I34" s="96"/>
      <c r="J34" s="96"/>
      <c r="K34" s="96"/>
      <c r="L34" s="96"/>
    </row>
    <row r="35" spans="1:12" s="95" customFormat="1" ht="28.5" customHeight="1">
      <c r="A35" s="41">
        <f>MAX(A33:A34)+0.01</f>
        <v>1.01</v>
      </c>
      <c r="B35" s="184" t="s">
        <v>48</v>
      </c>
      <c r="C35" s="42"/>
      <c r="D35" s="45"/>
      <c r="E35" s="6"/>
      <c r="F35" s="6"/>
      <c r="I35" s="96"/>
      <c r="J35" s="96"/>
      <c r="K35" s="96"/>
      <c r="L35" s="96"/>
    </row>
    <row r="36" spans="1:12" s="103" customFormat="1" ht="17.25">
      <c r="A36" s="98"/>
      <c r="B36" s="99" t="s">
        <v>72</v>
      </c>
      <c r="C36" s="100" t="s">
        <v>49</v>
      </c>
      <c r="D36" s="101">
        <v>59</v>
      </c>
      <c r="E36" s="102">
        <v>0</v>
      </c>
      <c r="F36" s="102">
        <f>D36*E36</f>
        <v>0</v>
      </c>
      <c r="I36" s="104"/>
      <c r="J36" s="104"/>
      <c r="K36" s="104"/>
      <c r="L36" s="104"/>
    </row>
    <row r="37" spans="1:12" s="103" customFormat="1" ht="17.25">
      <c r="A37" s="98"/>
      <c r="B37" s="105"/>
      <c r="C37" s="106"/>
      <c r="D37" s="107"/>
      <c r="E37" s="108"/>
      <c r="F37" s="108"/>
      <c r="I37" s="104"/>
      <c r="J37" s="104"/>
      <c r="K37" s="104"/>
      <c r="L37" s="104"/>
    </row>
    <row r="38" spans="1:12" s="95" customFormat="1" ht="31.5" customHeight="1">
      <c r="A38" s="41">
        <f>MAX(A35:A36)+0.01</f>
        <v>1.02</v>
      </c>
      <c r="B38" s="184" t="s">
        <v>50</v>
      </c>
      <c r="C38" s="42"/>
      <c r="D38" s="45"/>
      <c r="E38" s="6"/>
      <c r="F38" s="6"/>
      <c r="I38" s="96"/>
      <c r="J38" s="96"/>
      <c r="K38" s="96"/>
      <c r="L38" s="96"/>
    </row>
    <row r="39" spans="1:12" s="103" customFormat="1" ht="17.25">
      <c r="A39" s="98"/>
      <c r="B39" s="99" t="s">
        <v>72</v>
      </c>
      <c r="C39" s="100" t="s">
        <v>0</v>
      </c>
      <c r="D39" s="101">
        <v>2</v>
      </c>
      <c r="E39" s="102">
        <v>0</v>
      </c>
      <c r="F39" s="102">
        <f t="shared" ref="F39" si="0">D39*E39</f>
        <v>0</v>
      </c>
      <c r="I39" s="104"/>
      <c r="J39" s="104"/>
      <c r="K39" s="104"/>
      <c r="L39" s="104"/>
    </row>
    <row r="40" spans="1:12" s="103" customFormat="1" ht="17.25">
      <c r="A40" s="98"/>
      <c r="B40" s="142"/>
      <c r="C40" s="181"/>
      <c r="D40" s="166"/>
      <c r="E40" s="20"/>
      <c r="F40" s="20"/>
      <c r="I40" s="104"/>
      <c r="J40" s="104"/>
      <c r="K40" s="104"/>
      <c r="L40" s="104"/>
    </row>
    <row r="41" spans="1:12" s="103" customFormat="1" ht="17.25">
      <c r="A41" s="52">
        <f>MAX($A$35:A40)+0.01</f>
        <v>1.03</v>
      </c>
      <c r="B41" s="198" t="s">
        <v>17</v>
      </c>
      <c r="C41" s="53"/>
      <c r="D41" s="43"/>
      <c r="E41" s="51"/>
      <c r="F41" s="51"/>
      <c r="I41" s="104"/>
      <c r="J41" s="104"/>
      <c r="K41" s="104"/>
      <c r="L41" s="104"/>
    </row>
    <row r="42" spans="1:12" s="103" customFormat="1" ht="28.5">
      <c r="A42" s="55"/>
      <c r="B42" s="198" t="s">
        <v>28</v>
      </c>
      <c r="C42" s="49"/>
      <c r="D42" s="49"/>
      <c r="E42" s="49"/>
      <c r="F42" s="49"/>
      <c r="I42" s="104"/>
      <c r="J42" s="104"/>
      <c r="K42" s="104"/>
      <c r="L42" s="104"/>
    </row>
    <row r="43" spans="1:12" s="95" customFormat="1" ht="17.25">
      <c r="A43" s="196"/>
      <c r="B43" s="198" t="s">
        <v>103</v>
      </c>
      <c r="C43" s="53" t="s">
        <v>29</v>
      </c>
      <c r="D43" s="43">
        <v>3</v>
      </c>
      <c r="E43" s="102"/>
      <c r="F43" s="102">
        <f>D43*E43</f>
        <v>0</v>
      </c>
      <c r="I43" s="96"/>
      <c r="J43" s="96"/>
      <c r="K43" s="96"/>
      <c r="L43" s="96"/>
    </row>
    <row r="44" spans="1:12" s="95" customFormat="1" ht="17.25">
      <c r="A44" s="196"/>
      <c r="B44" s="198"/>
      <c r="C44" s="53"/>
      <c r="D44" s="43"/>
      <c r="E44" s="20"/>
      <c r="F44" s="20"/>
      <c r="I44" s="96"/>
      <c r="J44" s="96"/>
      <c r="K44" s="96"/>
      <c r="L44" s="96"/>
    </row>
    <row r="45" spans="1:12" s="95" customFormat="1" ht="17.25">
      <c r="A45" s="52">
        <f>MAX($A$35:A44)+0.01</f>
        <v>1.04</v>
      </c>
      <c r="B45" s="198" t="s">
        <v>17</v>
      </c>
      <c r="C45" s="53"/>
      <c r="D45" s="43"/>
      <c r="E45" s="51"/>
      <c r="F45" s="51"/>
      <c r="I45" s="96"/>
      <c r="J45" s="96"/>
      <c r="K45" s="96"/>
      <c r="L45" s="96"/>
    </row>
    <row r="46" spans="1:12" s="95" customFormat="1" ht="28.5">
      <c r="A46" s="46"/>
      <c r="B46" s="56" t="s">
        <v>101</v>
      </c>
      <c r="C46" s="49"/>
      <c r="D46" s="49"/>
      <c r="E46" s="49"/>
      <c r="F46" s="49"/>
      <c r="I46" s="96"/>
      <c r="J46" s="96"/>
      <c r="K46" s="96"/>
      <c r="L46" s="96"/>
    </row>
    <row r="47" spans="1:12" s="95" customFormat="1" ht="17.25">
      <c r="A47" s="70" t="s">
        <v>18</v>
      </c>
      <c r="B47" s="56" t="s">
        <v>100</v>
      </c>
      <c r="C47" s="53" t="s">
        <v>29</v>
      </c>
      <c r="D47" s="43">
        <v>1</v>
      </c>
      <c r="E47" s="51"/>
      <c r="F47" s="51">
        <f>E47*D47</f>
        <v>0</v>
      </c>
      <c r="I47" s="96"/>
      <c r="J47" s="96"/>
      <c r="K47" s="96"/>
      <c r="L47" s="96"/>
    </row>
    <row r="48" spans="1:12" s="103" customFormat="1" ht="17.25" customHeight="1">
      <c r="A48" s="109"/>
      <c r="B48" s="110"/>
      <c r="C48" s="216" t="s">
        <v>30</v>
      </c>
      <c r="D48" s="216"/>
      <c r="E48" s="216"/>
      <c r="F48" s="111">
        <f>SUM(F34:F47)</f>
        <v>0</v>
      </c>
      <c r="I48" s="104"/>
      <c r="J48" s="104"/>
      <c r="K48" s="104"/>
      <c r="L48" s="104"/>
    </row>
    <row r="49" spans="1:12" s="95" customFormat="1" ht="17.25">
      <c r="A49" s="58"/>
      <c r="B49" s="112"/>
      <c r="C49" s="37"/>
      <c r="D49" s="38"/>
      <c r="E49" s="59"/>
      <c r="F49" s="60"/>
      <c r="I49" s="96"/>
      <c r="J49" s="96"/>
      <c r="K49" s="96"/>
      <c r="L49" s="96"/>
    </row>
    <row r="50" spans="1:12" s="95" customFormat="1" ht="18" thickBot="1">
      <c r="A50" s="30">
        <v>2</v>
      </c>
      <c r="B50" s="31" t="s">
        <v>51</v>
      </c>
      <c r="C50" s="32"/>
      <c r="D50" s="33"/>
      <c r="E50" s="34"/>
      <c r="F50" s="35"/>
      <c r="I50" s="96"/>
      <c r="J50" s="96"/>
      <c r="K50" s="96"/>
      <c r="L50" s="96"/>
    </row>
    <row r="51" spans="1:12" s="95" customFormat="1" ht="17.25">
      <c r="A51" s="68"/>
      <c r="B51" s="183"/>
      <c r="C51" s="37"/>
      <c r="D51" s="38"/>
      <c r="E51" s="39"/>
      <c r="F51" s="40"/>
      <c r="I51" s="96"/>
      <c r="J51" s="96"/>
      <c r="K51" s="96"/>
      <c r="L51" s="96"/>
    </row>
    <row r="52" spans="1:12" s="113" customFormat="1" ht="79.900000000000006" customHeight="1">
      <c r="A52" s="41">
        <f>MAX(A50:A51)+0.01</f>
        <v>2.0099999999999998</v>
      </c>
      <c r="B52" s="44" t="s">
        <v>52</v>
      </c>
      <c r="C52" s="22"/>
      <c r="D52" s="45"/>
      <c r="E52" s="6"/>
      <c r="F52" s="6"/>
      <c r="I52" s="96"/>
      <c r="J52" s="96"/>
      <c r="K52" s="96"/>
      <c r="L52" s="96"/>
    </row>
    <row r="53" spans="1:12" s="103" customFormat="1" ht="17.25">
      <c r="A53" s="98"/>
      <c r="B53" s="99" t="s">
        <v>53</v>
      </c>
      <c r="C53" s="114" t="s">
        <v>0</v>
      </c>
      <c r="D53" s="101">
        <v>2</v>
      </c>
      <c r="E53" s="102">
        <v>0</v>
      </c>
      <c r="F53" s="102">
        <f t="shared" ref="F53" si="1">D53*E53</f>
        <v>0</v>
      </c>
      <c r="I53" s="104"/>
      <c r="J53" s="104"/>
      <c r="K53" s="104"/>
      <c r="L53" s="104"/>
    </row>
    <row r="54" spans="1:12" s="113" customFormat="1" ht="17.25">
      <c r="A54" s="58"/>
      <c r="C54" s="37"/>
      <c r="D54" s="38"/>
      <c r="E54" s="40"/>
      <c r="F54" s="40"/>
      <c r="I54" s="96"/>
      <c r="J54" s="96"/>
      <c r="K54" s="96"/>
      <c r="L54" s="96"/>
    </row>
    <row r="55" spans="1:12" s="113" customFormat="1" ht="76.5" customHeight="1">
      <c r="A55" s="41">
        <f>MAX(A52:A54)+0.01</f>
        <v>2.0199999999999996</v>
      </c>
      <c r="B55" s="44" t="s">
        <v>54</v>
      </c>
      <c r="C55" s="22"/>
      <c r="D55" s="66"/>
      <c r="E55" s="6"/>
      <c r="F55" s="6"/>
      <c r="I55" s="96"/>
      <c r="J55" s="96"/>
      <c r="K55" s="96"/>
      <c r="L55" s="96"/>
    </row>
    <row r="56" spans="1:12" s="103" customFormat="1" ht="17.25">
      <c r="A56" s="98"/>
      <c r="B56" s="99" t="s">
        <v>55</v>
      </c>
      <c r="C56" s="114" t="s">
        <v>49</v>
      </c>
      <c r="D56" s="101">
        <v>32.6</v>
      </c>
      <c r="E56" s="102">
        <v>0</v>
      </c>
      <c r="F56" s="102">
        <f t="shared" ref="F56" si="2">D56*E56</f>
        <v>0</v>
      </c>
      <c r="I56" s="104"/>
      <c r="J56" s="104"/>
      <c r="K56" s="104"/>
      <c r="L56" s="104"/>
    </row>
    <row r="57" spans="1:12" s="103" customFormat="1" ht="17.25">
      <c r="A57" s="98"/>
      <c r="B57" s="99"/>
      <c r="C57" s="114"/>
      <c r="D57" s="101"/>
      <c r="E57" s="102"/>
      <c r="F57" s="102"/>
      <c r="I57" s="104"/>
      <c r="J57" s="104"/>
      <c r="K57" s="104"/>
      <c r="L57" s="104"/>
    </row>
    <row r="58" spans="1:12" s="103" customFormat="1" ht="17.25">
      <c r="A58" s="52">
        <f>MAX($A$35:A56)+0.01</f>
        <v>2.0299999999999994</v>
      </c>
      <c r="B58" s="198" t="s">
        <v>23</v>
      </c>
      <c r="C58" s="53"/>
      <c r="D58" s="43"/>
      <c r="E58" s="51"/>
      <c r="F58" s="51"/>
      <c r="I58" s="104"/>
      <c r="J58" s="104"/>
      <c r="K58" s="104"/>
      <c r="L58" s="104"/>
    </row>
    <row r="59" spans="1:12" s="103" customFormat="1" ht="28.5">
      <c r="A59" s="54"/>
      <c r="B59" s="198" t="s">
        <v>24</v>
      </c>
      <c r="C59" s="49"/>
      <c r="D59" s="49"/>
      <c r="E59" s="49"/>
      <c r="F59" s="49"/>
      <c r="I59" s="104"/>
      <c r="J59" s="104"/>
      <c r="K59" s="104"/>
      <c r="L59" s="104"/>
    </row>
    <row r="60" spans="1:12" s="113" customFormat="1" ht="17.25">
      <c r="A60" s="54"/>
      <c r="B60" s="198" t="s">
        <v>16</v>
      </c>
      <c r="C60" s="50" t="s">
        <v>25</v>
      </c>
      <c r="D60" s="43">
        <v>50</v>
      </c>
      <c r="E60" s="51"/>
      <c r="F60" s="51">
        <f>D60*E60</f>
        <v>0</v>
      </c>
      <c r="I60" s="96"/>
      <c r="J60" s="96"/>
      <c r="K60" s="96"/>
      <c r="L60" s="96"/>
    </row>
    <row r="61" spans="1:12" s="113" customFormat="1" ht="17.25">
      <c r="A61" s="54"/>
      <c r="B61" s="198"/>
      <c r="C61" s="50"/>
      <c r="D61" s="43"/>
      <c r="E61" s="51"/>
      <c r="F61" s="51"/>
      <c r="I61" s="96"/>
      <c r="J61" s="96"/>
      <c r="K61" s="96"/>
      <c r="L61" s="96"/>
    </row>
    <row r="62" spans="1:12" s="113" customFormat="1" ht="17.25">
      <c r="A62" s="52">
        <f>MAX($A$35:A59)+0.01</f>
        <v>2.0399999999999991</v>
      </c>
      <c r="B62" s="198" t="s">
        <v>21</v>
      </c>
      <c r="C62" s="53"/>
      <c r="D62" s="43"/>
      <c r="E62" s="51"/>
      <c r="F62" s="51"/>
      <c r="I62" s="96"/>
      <c r="J62" s="96"/>
      <c r="K62" s="96"/>
      <c r="L62" s="96"/>
    </row>
    <row r="63" spans="1:12" s="113" customFormat="1" ht="17.25">
      <c r="A63" s="54"/>
      <c r="B63" s="198" t="s">
        <v>22</v>
      </c>
      <c r="C63" s="50" t="s">
        <v>0</v>
      </c>
      <c r="D63" s="43">
        <v>4</v>
      </c>
      <c r="E63" s="51"/>
      <c r="F63" s="51">
        <f>D63*E63</f>
        <v>0</v>
      </c>
      <c r="I63" s="96"/>
      <c r="J63" s="96"/>
      <c r="K63" s="96"/>
      <c r="L63" s="96"/>
    </row>
    <row r="64" spans="1:12" s="113" customFormat="1" ht="17.25">
      <c r="A64" s="54"/>
      <c r="B64" s="198"/>
      <c r="C64" s="50"/>
      <c r="D64" s="43"/>
      <c r="E64" s="51"/>
      <c r="F64" s="51"/>
      <c r="I64" s="96"/>
      <c r="J64" s="96"/>
      <c r="K64" s="96"/>
      <c r="L64" s="96"/>
    </row>
    <row r="65" spans="1:12" s="113" customFormat="1" ht="38.25">
      <c r="A65" s="200">
        <f>MAX(A53:A64)+0.01</f>
        <v>2.0499999999999989</v>
      </c>
      <c r="B65" s="201" t="s">
        <v>113</v>
      </c>
      <c r="C65" s="202" t="s">
        <v>95</v>
      </c>
      <c r="D65" s="203">
        <v>26</v>
      </c>
      <c r="E65" s="204"/>
      <c r="F65" s="205">
        <f>D65*E65</f>
        <v>0</v>
      </c>
      <c r="I65" s="96"/>
      <c r="J65" s="96"/>
      <c r="K65" s="96"/>
      <c r="L65" s="96"/>
    </row>
    <row r="66" spans="1:12" s="113" customFormat="1" ht="17.25">
      <c r="A66" s="54"/>
      <c r="B66" s="198"/>
      <c r="C66" s="50"/>
      <c r="D66" s="43"/>
      <c r="E66" s="51"/>
      <c r="F66" s="51"/>
      <c r="I66" s="96"/>
      <c r="J66" s="96"/>
      <c r="K66" s="96"/>
      <c r="L66" s="96"/>
    </row>
    <row r="67" spans="1:12" s="113" customFormat="1" ht="17.25">
      <c r="A67" s="52">
        <f>MAX($A$35:A66)+0.01</f>
        <v>2.0599999999999987</v>
      </c>
      <c r="B67" s="198" t="s">
        <v>26</v>
      </c>
      <c r="C67" s="53"/>
      <c r="D67" s="43"/>
      <c r="E67" s="51"/>
      <c r="F67" s="51"/>
      <c r="I67" s="96"/>
      <c r="J67" s="96"/>
      <c r="K67" s="96"/>
      <c r="L67" s="96"/>
    </row>
    <row r="68" spans="1:12" s="113" customFormat="1" ht="28.5">
      <c r="A68" s="54"/>
      <c r="B68" s="198" t="s">
        <v>104</v>
      </c>
      <c r="C68" s="50" t="s">
        <v>27</v>
      </c>
      <c r="D68" s="43">
        <v>7</v>
      </c>
      <c r="E68" s="51"/>
      <c r="F68" s="51">
        <f>D68*E68</f>
        <v>0</v>
      </c>
      <c r="I68" s="96"/>
      <c r="J68" s="96"/>
      <c r="K68" s="96"/>
      <c r="L68" s="96"/>
    </row>
    <row r="69" spans="1:12" s="113" customFormat="1" ht="17.25">
      <c r="A69" s="54"/>
      <c r="B69" s="198"/>
      <c r="C69" s="50"/>
      <c r="D69" s="43"/>
      <c r="E69" s="51"/>
      <c r="F69" s="51"/>
      <c r="I69" s="96"/>
      <c r="J69" s="96"/>
      <c r="K69" s="96"/>
      <c r="L69" s="96"/>
    </row>
    <row r="70" spans="1:12" s="113" customFormat="1" ht="17.25">
      <c r="A70" s="52">
        <f>MAX($A$35:A69)+0.01</f>
        <v>2.0699999999999985</v>
      </c>
      <c r="B70" s="198" t="s">
        <v>19</v>
      </c>
      <c r="C70" s="53"/>
      <c r="D70" s="43"/>
      <c r="E70" s="51"/>
      <c r="F70" s="51"/>
      <c r="I70" s="96"/>
      <c r="J70" s="96"/>
      <c r="K70" s="96"/>
      <c r="L70" s="96"/>
    </row>
    <row r="71" spans="1:12" s="113" customFormat="1" ht="27" customHeight="1">
      <c r="A71" s="52"/>
      <c r="B71" s="198" t="s">
        <v>116</v>
      </c>
      <c r="C71" s="53"/>
      <c r="D71" s="43"/>
      <c r="E71" s="51"/>
      <c r="F71" s="51"/>
      <c r="I71" s="96"/>
      <c r="J71" s="96"/>
      <c r="K71" s="96"/>
      <c r="L71" s="96"/>
    </row>
    <row r="72" spans="1:12" s="113" customFormat="1" ht="42.75">
      <c r="A72" s="54" t="s">
        <v>18</v>
      </c>
      <c r="B72" s="48" t="s">
        <v>20</v>
      </c>
      <c r="C72" s="50" t="s">
        <v>0</v>
      </c>
      <c r="D72" s="43">
        <v>1</v>
      </c>
      <c r="E72" s="51"/>
      <c r="F72" s="51">
        <f>D72*E72</f>
        <v>0</v>
      </c>
      <c r="I72" s="96"/>
      <c r="J72" s="96"/>
      <c r="K72" s="96"/>
      <c r="L72" s="96"/>
    </row>
    <row r="73" spans="1:12" s="113" customFormat="1" ht="17.25">
      <c r="A73" s="54"/>
      <c r="B73" s="198"/>
      <c r="C73" s="50"/>
      <c r="D73" s="43"/>
      <c r="E73" s="51"/>
      <c r="F73" s="51"/>
      <c r="I73" s="96"/>
      <c r="J73" s="96"/>
      <c r="K73" s="96"/>
      <c r="L73" s="96"/>
    </row>
    <row r="74" spans="1:12" s="103" customFormat="1" ht="17.25" customHeight="1">
      <c r="A74" s="26"/>
      <c r="B74" s="115"/>
      <c r="C74" s="216" t="s">
        <v>56</v>
      </c>
      <c r="D74" s="216"/>
      <c r="E74" s="216"/>
      <c r="F74" s="111">
        <f>SUM(F51:F72)</f>
        <v>0</v>
      </c>
      <c r="I74" s="104"/>
      <c r="J74" s="104"/>
      <c r="K74" s="104"/>
      <c r="L74" s="104"/>
    </row>
    <row r="75" spans="1:12" s="95" customFormat="1" ht="17.25">
      <c r="A75" s="97"/>
      <c r="B75" s="116"/>
      <c r="C75" s="113"/>
      <c r="D75" s="117"/>
      <c r="E75" s="118"/>
      <c r="F75" s="119"/>
      <c r="I75" s="96"/>
      <c r="J75" s="96"/>
      <c r="K75" s="96"/>
      <c r="L75" s="96"/>
    </row>
    <row r="76" spans="1:12" s="95" customFormat="1" ht="18" thickBot="1">
      <c r="A76" s="30">
        <v>3</v>
      </c>
      <c r="B76" s="31" t="s">
        <v>57</v>
      </c>
      <c r="C76" s="32"/>
      <c r="D76" s="33"/>
      <c r="E76" s="34"/>
      <c r="F76" s="35"/>
      <c r="I76" s="96"/>
      <c r="J76" s="96"/>
      <c r="K76" s="96"/>
      <c r="L76" s="96"/>
    </row>
    <row r="77" spans="1:12" s="95" customFormat="1" ht="17.25">
      <c r="A77" s="68"/>
      <c r="B77" s="183"/>
      <c r="C77" s="37"/>
      <c r="D77" s="38"/>
      <c r="E77" s="39"/>
      <c r="F77" s="40"/>
      <c r="I77" s="96"/>
      <c r="J77" s="96"/>
      <c r="K77" s="96"/>
      <c r="L77" s="96"/>
    </row>
    <row r="78" spans="1:12" s="95" customFormat="1" ht="142.5">
      <c r="A78" s="41">
        <f>MAX(A76:A77)+0.01</f>
        <v>3.01</v>
      </c>
      <c r="B78" s="120" t="s">
        <v>58</v>
      </c>
      <c r="C78" s="42"/>
      <c r="D78" s="45"/>
      <c r="E78" s="80"/>
      <c r="F78" s="40"/>
      <c r="G78" s="121"/>
      <c r="I78" s="96"/>
      <c r="J78" s="96"/>
      <c r="K78" s="96"/>
      <c r="L78" s="96"/>
    </row>
    <row r="79" spans="1:12" s="95" customFormat="1" ht="17.25">
      <c r="A79" s="41"/>
      <c r="B79" s="120" t="s">
        <v>105</v>
      </c>
      <c r="C79" s="42"/>
      <c r="D79" s="45"/>
      <c r="E79" s="80"/>
      <c r="F79" s="40"/>
      <c r="G79" s="121"/>
      <c r="I79" s="96"/>
      <c r="J79" s="96"/>
      <c r="K79" s="96"/>
      <c r="L79" s="96"/>
    </row>
    <row r="80" spans="1:12" s="95" customFormat="1" ht="17.25">
      <c r="A80" s="69"/>
      <c r="B80" s="122" t="s">
        <v>60</v>
      </c>
      <c r="C80" s="123" t="s">
        <v>61</v>
      </c>
      <c r="D80" s="124">
        <v>60</v>
      </c>
      <c r="E80" s="125">
        <v>0</v>
      </c>
      <c r="F80" s="126">
        <f>D80*E80</f>
        <v>0</v>
      </c>
      <c r="G80" s="121"/>
      <c r="I80" s="96"/>
      <c r="J80" s="96"/>
      <c r="K80" s="96"/>
      <c r="L80" s="96"/>
    </row>
    <row r="81" spans="1:12" s="95" customFormat="1" ht="17.25">
      <c r="A81" s="69"/>
      <c r="B81" s="122" t="s">
        <v>62</v>
      </c>
      <c r="C81" s="123" t="s">
        <v>61</v>
      </c>
      <c r="D81" s="124">
        <v>30</v>
      </c>
      <c r="E81" s="125">
        <v>0</v>
      </c>
      <c r="F81" s="126">
        <f>D81*E81</f>
        <v>0</v>
      </c>
      <c r="G81" s="121"/>
      <c r="I81" s="96"/>
      <c r="J81" s="96"/>
      <c r="K81" s="96"/>
      <c r="L81" s="96"/>
    </row>
    <row r="82" spans="1:12" s="95" customFormat="1" ht="17.25">
      <c r="A82" s="69"/>
      <c r="B82" s="122" t="s">
        <v>63</v>
      </c>
      <c r="C82" s="123" t="s">
        <v>61</v>
      </c>
      <c r="D82" s="124">
        <v>20</v>
      </c>
      <c r="E82" s="125">
        <v>0</v>
      </c>
      <c r="F82" s="126">
        <f>D82*E82</f>
        <v>0</v>
      </c>
      <c r="G82" s="121"/>
      <c r="I82" s="96"/>
      <c r="J82" s="96"/>
      <c r="K82" s="96"/>
      <c r="L82" s="96"/>
    </row>
    <row r="83" spans="1:12" s="95" customFormat="1" ht="4.9000000000000004" customHeight="1">
      <c r="A83" s="69"/>
      <c r="B83" s="127"/>
      <c r="C83" s="76"/>
      <c r="D83" s="67"/>
      <c r="E83" s="80"/>
      <c r="F83" s="40"/>
      <c r="I83" s="96"/>
      <c r="J83" s="96"/>
      <c r="K83" s="96"/>
      <c r="L83" s="96"/>
    </row>
    <row r="84" spans="1:12" s="95" customFormat="1" ht="17.25">
      <c r="A84" s="69"/>
      <c r="B84" s="120" t="s">
        <v>65</v>
      </c>
      <c r="C84" s="42"/>
      <c r="D84" s="45"/>
      <c r="E84" s="80"/>
      <c r="F84" s="40"/>
      <c r="G84" s="121"/>
      <c r="I84" s="96"/>
      <c r="J84" s="96"/>
      <c r="K84" s="96"/>
      <c r="L84" s="96"/>
    </row>
    <row r="85" spans="1:12" s="95" customFormat="1" ht="17.25">
      <c r="A85" s="69"/>
      <c r="B85" s="122" t="s">
        <v>60</v>
      </c>
      <c r="C85" s="123" t="s">
        <v>61</v>
      </c>
      <c r="D85" s="124">
        <v>5</v>
      </c>
      <c r="E85" s="125">
        <v>0</v>
      </c>
      <c r="F85" s="126">
        <f>D85*E85</f>
        <v>0</v>
      </c>
      <c r="G85" s="121"/>
      <c r="I85" s="96"/>
      <c r="J85" s="96"/>
      <c r="K85" s="96"/>
      <c r="L85" s="96"/>
    </row>
    <row r="86" spans="1:12" s="95" customFormat="1" ht="17.25">
      <c r="A86" s="69"/>
      <c r="B86" s="122" t="s">
        <v>62</v>
      </c>
      <c r="C86" s="123" t="s">
        <v>61</v>
      </c>
      <c r="D86" s="124">
        <v>2</v>
      </c>
      <c r="E86" s="125">
        <v>0</v>
      </c>
      <c r="F86" s="126">
        <f>D86*E86</f>
        <v>0</v>
      </c>
      <c r="G86" s="121"/>
      <c r="I86" s="96"/>
      <c r="J86" s="96"/>
      <c r="K86" s="96"/>
      <c r="L86" s="96"/>
    </row>
    <row r="87" spans="1:12" s="95" customFormat="1" ht="17.25">
      <c r="A87" s="69"/>
      <c r="B87" s="122" t="s">
        <v>63</v>
      </c>
      <c r="C87" s="123" t="s">
        <v>61</v>
      </c>
      <c r="D87" s="124">
        <v>2</v>
      </c>
      <c r="E87" s="125">
        <v>0</v>
      </c>
      <c r="F87" s="126">
        <f>D87*E87</f>
        <v>0</v>
      </c>
      <c r="G87" s="121"/>
      <c r="I87" s="96"/>
      <c r="J87" s="96"/>
      <c r="K87" s="96"/>
      <c r="L87" s="96"/>
    </row>
    <row r="88" spans="1:12" s="95" customFormat="1" ht="4.9000000000000004" customHeight="1">
      <c r="A88" s="69"/>
      <c r="B88" s="127"/>
      <c r="C88" s="76"/>
      <c r="D88" s="67"/>
      <c r="E88" s="80"/>
      <c r="F88" s="40"/>
      <c r="G88" s="121"/>
      <c r="I88" s="96"/>
      <c r="J88" s="96"/>
      <c r="K88" s="96"/>
      <c r="L88" s="96"/>
    </row>
    <row r="89" spans="1:12" s="95" customFormat="1" ht="17.25">
      <c r="A89" s="69"/>
      <c r="B89" s="120" t="s">
        <v>66</v>
      </c>
      <c r="C89" s="42"/>
      <c r="D89" s="45"/>
      <c r="E89" s="80"/>
      <c r="F89" s="40"/>
      <c r="G89" s="121"/>
      <c r="I89" s="96"/>
      <c r="J89" s="96"/>
      <c r="K89" s="96"/>
      <c r="L89" s="96"/>
    </row>
    <row r="90" spans="1:12" s="95" customFormat="1" ht="17.25">
      <c r="A90" s="69"/>
      <c r="B90" s="122" t="s">
        <v>60</v>
      </c>
      <c r="C90" s="123" t="s">
        <v>61</v>
      </c>
      <c r="D90" s="124">
        <v>22.5</v>
      </c>
      <c r="E90" s="125">
        <v>0</v>
      </c>
      <c r="F90" s="126">
        <f>D90*E90</f>
        <v>0</v>
      </c>
      <c r="G90" s="121"/>
      <c r="I90" s="96"/>
      <c r="J90" s="96"/>
      <c r="K90" s="96"/>
      <c r="L90" s="96"/>
    </row>
    <row r="91" spans="1:12" s="95" customFormat="1" ht="17.25">
      <c r="A91" s="69"/>
      <c r="B91" s="122" t="s">
        <v>62</v>
      </c>
      <c r="C91" s="123" t="s">
        <v>61</v>
      </c>
      <c r="D91" s="124">
        <v>11</v>
      </c>
      <c r="E91" s="125">
        <v>0</v>
      </c>
      <c r="F91" s="126">
        <f>D91*E91</f>
        <v>0</v>
      </c>
      <c r="G91" s="121"/>
      <c r="I91" s="96"/>
      <c r="J91" s="96"/>
      <c r="K91" s="96"/>
      <c r="L91" s="96"/>
    </row>
    <row r="92" spans="1:12" s="95" customFormat="1" ht="17.25">
      <c r="A92" s="69"/>
      <c r="B92" s="122" t="s">
        <v>63</v>
      </c>
      <c r="C92" s="123" t="s">
        <v>61</v>
      </c>
      <c r="D92" s="124">
        <v>22</v>
      </c>
      <c r="E92" s="125">
        <v>0</v>
      </c>
      <c r="F92" s="126">
        <f>D92*E92</f>
        <v>0</v>
      </c>
      <c r="G92" s="121"/>
      <c r="I92" s="96"/>
      <c r="J92" s="96"/>
      <c r="K92" s="96"/>
      <c r="L92" s="96"/>
    </row>
    <row r="93" spans="1:12" s="95" customFormat="1" ht="17.25">
      <c r="A93" s="69"/>
      <c r="B93" s="127"/>
      <c r="C93" s="76"/>
      <c r="D93" s="67"/>
      <c r="E93" s="80"/>
      <c r="F93" s="40"/>
      <c r="G93" s="121"/>
      <c r="I93" s="96"/>
      <c r="J93" s="96"/>
      <c r="K93" s="96"/>
      <c r="L93" s="96"/>
    </row>
    <row r="94" spans="1:12" s="95" customFormat="1" ht="94.15" customHeight="1">
      <c r="A94" s="41">
        <f>MAX(A78:A83)+0.01</f>
        <v>3.0199999999999996</v>
      </c>
      <c r="B94" s="128" t="s">
        <v>67</v>
      </c>
      <c r="C94" s="129"/>
      <c r="D94" s="130"/>
      <c r="E94" s="39"/>
      <c r="F94" s="39"/>
      <c r="G94" s="121"/>
      <c r="H94" s="121"/>
      <c r="I94" s="121"/>
      <c r="J94" s="96"/>
      <c r="K94" s="96"/>
      <c r="L94" s="96"/>
    </row>
    <row r="95" spans="1:12" s="103" customFormat="1" ht="17.25">
      <c r="A95" s="98"/>
      <c r="B95" s="99" t="s">
        <v>107</v>
      </c>
      <c r="C95" s="100" t="s">
        <v>61</v>
      </c>
      <c r="D95" s="101">
        <v>218</v>
      </c>
      <c r="E95" s="102">
        <v>0</v>
      </c>
      <c r="F95" s="102">
        <f>D95*E95</f>
        <v>0</v>
      </c>
      <c r="G95" s="121"/>
      <c r="H95" s="121"/>
      <c r="I95" s="121"/>
      <c r="J95" s="104"/>
      <c r="K95" s="104"/>
      <c r="L95" s="104"/>
    </row>
    <row r="96" spans="1:12">
      <c r="A96" s="69"/>
      <c r="E96" s="40"/>
      <c r="F96" s="40"/>
      <c r="G96" s="121"/>
      <c r="H96" s="121"/>
      <c r="I96" s="121"/>
    </row>
    <row r="97" spans="1:12" s="95" customFormat="1" ht="93.6" customHeight="1">
      <c r="A97" s="41">
        <f>MAX(A94:A95)+0.01</f>
        <v>3.0299999999999994</v>
      </c>
      <c r="B97" s="131" t="s">
        <v>68</v>
      </c>
      <c r="C97" s="129"/>
      <c r="D97" s="130"/>
      <c r="E97" s="39"/>
      <c r="F97" s="39"/>
      <c r="I97" s="96"/>
      <c r="J97" s="96"/>
      <c r="K97" s="96"/>
      <c r="L97" s="96"/>
    </row>
    <row r="98" spans="1:12" s="103" customFormat="1" ht="17.25">
      <c r="A98" s="98"/>
      <c r="B98" s="99" t="s">
        <v>59</v>
      </c>
      <c r="C98" s="100" t="s">
        <v>61</v>
      </c>
      <c r="D98" s="101">
        <v>98</v>
      </c>
      <c r="E98" s="102">
        <v>0</v>
      </c>
      <c r="F98" s="102">
        <f t="shared" ref="F98" si="3">D98*E98</f>
        <v>0</v>
      </c>
      <c r="G98" s="121"/>
      <c r="H98" s="121"/>
      <c r="I98" s="121"/>
      <c r="J98" s="104"/>
      <c r="K98" s="104"/>
      <c r="L98" s="104"/>
    </row>
    <row r="99" spans="1:12">
      <c r="A99" s="69"/>
      <c r="E99" s="40"/>
      <c r="F99" s="40"/>
    </row>
    <row r="100" spans="1:12" ht="66" customHeight="1">
      <c r="A100" s="41">
        <f>MAX(A97:A98)+0.01</f>
        <v>3.0399999999999991</v>
      </c>
      <c r="B100" s="132" t="s">
        <v>69</v>
      </c>
      <c r="C100" s="42"/>
      <c r="D100" s="45"/>
      <c r="F100" s="6"/>
    </row>
    <row r="101" spans="1:12" s="95" customFormat="1" ht="17.25">
      <c r="A101" s="69"/>
      <c r="B101" s="133" t="s">
        <v>108</v>
      </c>
      <c r="C101" s="114" t="s">
        <v>70</v>
      </c>
      <c r="D101" s="134">
        <v>6</v>
      </c>
      <c r="E101" s="102">
        <v>0</v>
      </c>
      <c r="F101" s="102">
        <f>D101*E101</f>
        <v>0</v>
      </c>
      <c r="I101" s="96"/>
      <c r="J101" s="96"/>
      <c r="K101" s="96"/>
      <c r="L101" s="96"/>
    </row>
    <row r="102" spans="1:12" s="95" customFormat="1" ht="17.25">
      <c r="A102" s="69"/>
      <c r="B102" s="149"/>
      <c r="C102" s="143"/>
      <c r="D102" s="144"/>
      <c r="E102" s="20"/>
      <c r="F102" s="20"/>
      <c r="I102" s="96"/>
      <c r="J102" s="96"/>
      <c r="K102" s="96"/>
      <c r="L102" s="96"/>
    </row>
    <row r="103" spans="1:12" s="95" customFormat="1" ht="17.25">
      <c r="A103" s="52">
        <f>MAX($A$98:A102)+0.01</f>
        <v>3.0499999999999989</v>
      </c>
      <c r="B103" s="198" t="s">
        <v>32</v>
      </c>
      <c r="C103" s="194"/>
      <c r="D103" s="193"/>
      <c r="E103" s="80"/>
      <c r="F103" s="80"/>
      <c r="I103" s="96"/>
      <c r="J103" s="96"/>
      <c r="K103" s="96"/>
      <c r="L103" s="96"/>
    </row>
    <row r="104" spans="1:12" s="95" customFormat="1" ht="28.5">
      <c r="A104" s="46"/>
      <c r="B104" s="198" t="s">
        <v>33</v>
      </c>
      <c r="C104" s="50"/>
      <c r="D104" s="195"/>
      <c r="E104" s="80"/>
      <c r="F104" s="51"/>
      <c r="I104" s="96"/>
      <c r="J104" s="96"/>
      <c r="K104" s="96"/>
      <c r="L104" s="96"/>
    </row>
    <row r="105" spans="1:12" s="95" customFormat="1" ht="17.25">
      <c r="A105" s="54"/>
      <c r="B105" s="198" t="s">
        <v>16</v>
      </c>
      <c r="C105" s="50" t="s">
        <v>25</v>
      </c>
      <c r="D105" s="43">
        <v>50</v>
      </c>
      <c r="E105" s="51"/>
      <c r="F105" s="51">
        <f>D105*E105</f>
        <v>0</v>
      </c>
      <c r="I105" s="96"/>
      <c r="J105" s="96"/>
      <c r="K105" s="96"/>
      <c r="L105" s="96"/>
    </row>
    <row r="106" spans="1:12" s="95" customFormat="1" ht="17.25">
      <c r="A106" s="69"/>
      <c r="B106" s="149"/>
      <c r="C106" s="143"/>
      <c r="D106" s="144"/>
      <c r="E106" s="20"/>
      <c r="F106" s="20"/>
      <c r="I106" s="96"/>
      <c r="J106" s="96"/>
      <c r="K106" s="96"/>
      <c r="L106" s="96"/>
    </row>
    <row r="107" spans="1:12" s="95" customFormat="1" ht="17.25">
      <c r="A107" s="52">
        <f>MAX($A$98:A106)+0.01</f>
        <v>3.0599999999999987</v>
      </c>
      <c r="B107" s="198" t="s">
        <v>34</v>
      </c>
      <c r="C107" s="53"/>
      <c r="D107" s="193"/>
      <c r="E107" s="51"/>
      <c r="F107" s="80"/>
      <c r="I107" s="96"/>
      <c r="J107" s="96"/>
      <c r="K107" s="96"/>
      <c r="L107" s="96"/>
    </row>
    <row r="108" spans="1:12" s="95" customFormat="1" ht="31.5" customHeight="1">
      <c r="A108" s="46"/>
      <c r="B108" s="218" t="s">
        <v>35</v>
      </c>
      <c r="C108" s="218"/>
      <c r="D108" s="193"/>
      <c r="E108" s="51"/>
      <c r="F108" s="51"/>
      <c r="I108" s="96"/>
      <c r="J108" s="96"/>
      <c r="K108" s="96"/>
      <c r="L108" s="96"/>
    </row>
    <row r="109" spans="1:12" s="95" customFormat="1" ht="17.25">
      <c r="A109" s="46" t="s">
        <v>18</v>
      </c>
      <c r="B109" s="198" t="s">
        <v>36</v>
      </c>
      <c r="C109" s="53"/>
      <c r="D109" s="193"/>
      <c r="E109" s="51"/>
      <c r="F109" s="80"/>
      <c r="I109" s="96"/>
      <c r="J109" s="96"/>
      <c r="K109" s="96"/>
      <c r="L109" s="96"/>
    </row>
    <row r="110" spans="1:12" s="95" customFormat="1" ht="17.25">
      <c r="A110" s="54"/>
      <c r="B110" s="198" t="s">
        <v>16</v>
      </c>
      <c r="C110" s="53" t="s">
        <v>31</v>
      </c>
      <c r="D110" s="43">
        <v>10</v>
      </c>
      <c r="E110" s="51"/>
      <c r="F110" s="51">
        <f>D110*E110</f>
        <v>0</v>
      </c>
      <c r="I110" s="96"/>
      <c r="J110" s="96"/>
      <c r="K110" s="96"/>
      <c r="L110" s="96"/>
    </row>
    <row r="111" spans="1:12" s="95" customFormat="1" ht="17.25">
      <c r="A111" s="69"/>
      <c r="B111" s="149"/>
      <c r="C111" s="143"/>
      <c r="D111" s="144"/>
      <c r="E111" s="20"/>
      <c r="F111" s="20"/>
      <c r="I111" s="96"/>
      <c r="J111" s="96"/>
      <c r="K111" s="96"/>
      <c r="L111" s="96"/>
    </row>
    <row r="112" spans="1:12" s="95" customFormat="1" ht="17.25">
      <c r="A112" s="52">
        <f>MAX(A87:A111)+0.01</f>
        <v>3.0699999999999985</v>
      </c>
      <c r="B112" s="198" t="s">
        <v>99</v>
      </c>
      <c r="C112" s="61"/>
      <c r="D112" s="62"/>
      <c r="E112" s="63"/>
      <c r="F112" s="80"/>
      <c r="I112" s="96"/>
      <c r="J112" s="96"/>
      <c r="K112" s="96"/>
      <c r="L112" s="96"/>
    </row>
    <row r="113" spans="1:12" s="95" customFormat="1" ht="28.5">
      <c r="A113" s="46"/>
      <c r="B113" s="198" t="s">
        <v>98</v>
      </c>
      <c r="C113" s="50"/>
      <c r="D113" s="43"/>
      <c r="E113" s="51"/>
      <c r="F113" s="51"/>
      <c r="I113" s="96"/>
      <c r="J113" s="96"/>
      <c r="K113" s="96"/>
      <c r="L113" s="96"/>
    </row>
    <row r="114" spans="1:12" s="95" customFormat="1" ht="17.25">
      <c r="A114" s="54"/>
      <c r="B114" s="198" t="s">
        <v>16</v>
      </c>
      <c r="C114" s="50" t="s">
        <v>25</v>
      </c>
      <c r="D114" s="43">
        <v>50</v>
      </c>
      <c r="E114" s="51"/>
      <c r="F114" s="51">
        <f>D114*E114</f>
        <v>0</v>
      </c>
      <c r="I114" s="96"/>
      <c r="J114" s="96"/>
      <c r="K114" s="96"/>
      <c r="L114" s="96"/>
    </row>
    <row r="115" spans="1:12" s="95" customFormat="1" ht="17.25">
      <c r="A115" s="54"/>
      <c r="B115" s="198"/>
      <c r="C115" s="50"/>
      <c r="D115" s="43"/>
      <c r="E115" s="51"/>
      <c r="F115" s="51"/>
      <c r="I115" s="96"/>
      <c r="J115" s="96"/>
      <c r="K115" s="96"/>
      <c r="L115" s="96"/>
    </row>
    <row r="116" spans="1:12" s="95" customFormat="1" ht="17.25">
      <c r="A116" s="52">
        <f>MAX(A75:A115)+0.01</f>
        <v>3.0799999999999983</v>
      </c>
      <c r="B116" s="198" t="s">
        <v>97</v>
      </c>
      <c r="C116" s="61"/>
      <c r="D116" s="62"/>
      <c r="E116" s="63"/>
      <c r="F116" s="51"/>
      <c r="I116" s="96"/>
      <c r="J116" s="96"/>
      <c r="K116" s="96"/>
      <c r="L116" s="96"/>
    </row>
    <row r="117" spans="1:12" s="95" customFormat="1" ht="28.5">
      <c r="A117" s="46"/>
      <c r="B117" s="198" t="s">
        <v>96</v>
      </c>
      <c r="C117" s="50"/>
      <c r="D117" s="43"/>
      <c r="E117" s="51"/>
      <c r="F117" s="51"/>
      <c r="I117" s="96"/>
      <c r="J117" s="96"/>
      <c r="K117" s="96"/>
      <c r="L117" s="96"/>
    </row>
    <row r="118" spans="1:12" s="95" customFormat="1" ht="17.25">
      <c r="A118" s="54"/>
      <c r="B118" s="198" t="s">
        <v>16</v>
      </c>
      <c r="C118" s="50" t="s">
        <v>25</v>
      </c>
      <c r="D118" s="43">
        <v>50</v>
      </c>
      <c r="E118" s="51"/>
      <c r="F118" s="51">
        <f>D118*E118</f>
        <v>0</v>
      </c>
      <c r="I118" s="96"/>
      <c r="J118" s="96"/>
      <c r="K118" s="96"/>
      <c r="L118" s="96"/>
    </row>
    <row r="119" spans="1:12" s="95" customFormat="1" ht="17.25">
      <c r="A119" s="54"/>
      <c r="B119" s="198"/>
      <c r="C119" s="50"/>
      <c r="D119" s="43"/>
      <c r="E119" s="51"/>
      <c r="F119" s="51"/>
      <c r="I119" s="96"/>
      <c r="J119" s="96"/>
      <c r="K119" s="96"/>
      <c r="L119" s="96"/>
    </row>
    <row r="120" spans="1:12" s="95" customFormat="1" ht="17.25">
      <c r="A120" s="71"/>
      <c r="B120" s="65" t="s">
        <v>37</v>
      </c>
      <c r="C120" s="72"/>
      <c r="D120" s="73"/>
      <c r="E120" s="74"/>
      <c r="F120" s="64"/>
      <c r="I120" s="96"/>
      <c r="J120" s="96"/>
      <c r="K120" s="96"/>
      <c r="L120" s="96"/>
    </row>
    <row r="121" spans="1:12" s="95" customFormat="1" ht="57">
      <c r="A121" s="46"/>
      <c r="B121" s="198" t="s">
        <v>114</v>
      </c>
      <c r="C121" s="50"/>
      <c r="D121" s="43"/>
      <c r="E121" s="51"/>
      <c r="F121" s="51"/>
      <c r="I121" s="96"/>
      <c r="J121" s="96"/>
      <c r="K121" s="96"/>
      <c r="L121" s="96"/>
    </row>
    <row r="122" spans="1:12" s="95" customFormat="1" ht="17.25">
      <c r="A122" s="54"/>
      <c r="B122" s="198" t="s">
        <v>16</v>
      </c>
      <c r="C122" s="50" t="s">
        <v>27</v>
      </c>
      <c r="D122" s="43">
        <v>26</v>
      </c>
      <c r="E122" s="51"/>
      <c r="F122" s="51">
        <f>D122*E122</f>
        <v>0</v>
      </c>
      <c r="I122" s="96"/>
      <c r="J122" s="96"/>
      <c r="K122" s="96"/>
      <c r="L122" s="96"/>
    </row>
    <row r="123" spans="1:12" s="95" customFormat="1" ht="17.25">
      <c r="A123" s="54"/>
      <c r="B123" s="199"/>
      <c r="C123" s="50"/>
      <c r="D123" s="43"/>
      <c r="E123" s="51"/>
      <c r="F123" s="51"/>
      <c r="I123" s="96"/>
      <c r="J123" s="96"/>
      <c r="K123" s="96"/>
      <c r="L123" s="96"/>
    </row>
    <row r="124" spans="1:12" s="95" customFormat="1" ht="63.75">
      <c r="A124" s="54">
        <v>3.09</v>
      </c>
      <c r="B124" s="206" t="s">
        <v>126</v>
      </c>
      <c r="C124" s="207" t="s">
        <v>120</v>
      </c>
      <c r="D124" s="208">
        <v>15</v>
      </c>
      <c r="E124" s="209"/>
      <c r="F124" s="205">
        <f>D124*E124</f>
        <v>0</v>
      </c>
      <c r="I124" s="96"/>
      <c r="J124" s="96"/>
      <c r="K124" s="96"/>
      <c r="L124" s="96"/>
    </row>
    <row r="125" spans="1:12" s="103" customFormat="1" ht="17.25" customHeight="1">
      <c r="A125" s="26"/>
      <c r="B125" s="115"/>
      <c r="C125" s="216" t="s">
        <v>71</v>
      </c>
      <c r="D125" s="216"/>
      <c r="E125" s="216"/>
      <c r="F125" s="111">
        <f>SUM(F77:F124)</f>
        <v>0</v>
      </c>
      <c r="I125" s="104"/>
      <c r="J125" s="104"/>
      <c r="K125" s="104"/>
      <c r="L125" s="104"/>
    </row>
    <row r="126" spans="1:12" s="95" customFormat="1" ht="17.25">
      <c r="A126" s="69"/>
      <c r="B126" s="75"/>
      <c r="C126" s="76"/>
      <c r="D126" s="77"/>
      <c r="E126" s="59"/>
      <c r="F126" s="78"/>
      <c r="I126" s="96"/>
      <c r="J126" s="96"/>
      <c r="K126" s="96"/>
      <c r="L126" s="96"/>
    </row>
    <row r="127" spans="1:12" s="103" customFormat="1" ht="18" thickBot="1">
      <c r="A127" s="135">
        <v>4</v>
      </c>
      <c r="B127" s="136" t="s">
        <v>72</v>
      </c>
      <c r="C127" s="137"/>
      <c r="D127" s="138"/>
      <c r="E127" s="139"/>
      <c r="F127" s="140"/>
      <c r="I127" s="104"/>
      <c r="J127" s="104"/>
      <c r="K127" s="104"/>
      <c r="L127" s="104"/>
    </row>
    <row r="128" spans="1:12" s="95" customFormat="1" ht="17.25">
      <c r="A128" s="79"/>
      <c r="B128" s="141"/>
      <c r="C128" s="37"/>
      <c r="D128" s="5"/>
      <c r="E128" s="6"/>
      <c r="F128" s="7"/>
      <c r="I128" s="96"/>
      <c r="J128" s="96"/>
      <c r="K128" s="96"/>
      <c r="L128" s="96"/>
    </row>
    <row r="129" spans="1:12" s="95" customFormat="1" ht="85.5">
      <c r="A129" s="41">
        <f>MAX(A127:A128)+0.01</f>
        <v>4.01</v>
      </c>
      <c r="B129" s="132" t="s">
        <v>106</v>
      </c>
      <c r="C129" s="129"/>
      <c r="D129" s="130"/>
      <c r="E129" s="39"/>
      <c r="F129" s="39"/>
      <c r="I129" s="96"/>
      <c r="J129" s="96"/>
      <c r="K129" s="96"/>
      <c r="L129" s="96"/>
    </row>
    <row r="130" spans="1:12" s="95" customFormat="1" ht="17.25">
      <c r="A130" s="69"/>
      <c r="B130" s="99" t="s">
        <v>72</v>
      </c>
      <c r="C130" s="100" t="s">
        <v>61</v>
      </c>
      <c r="D130" s="101">
        <v>66</v>
      </c>
      <c r="E130" s="102">
        <v>0</v>
      </c>
      <c r="F130" s="102">
        <f t="shared" ref="F130" si="4">D130*E130</f>
        <v>0</v>
      </c>
      <c r="I130" s="96"/>
      <c r="J130" s="96"/>
      <c r="K130" s="96"/>
      <c r="L130" s="96"/>
    </row>
    <row r="131" spans="1:12" s="103" customFormat="1" ht="17.25">
      <c r="A131" s="98"/>
      <c r="B131" s="142"/>
      <c r="C131" s="143"/>
      <c r="D131" s="144"/>
      <c r="E131" s="20"/>
      <c r="F131" s="20"/>
      <c r="I131" s="104"/>
      <c r="J131" s="104"/>
      <c r="K131" s="104"/>
      <c r="L131" s="104"/>
    </row>
    <row r="132" spans="1:12" s="95" customFormat="1" ht="84" customHeight="1">
      <c r="A132" s="41">
        <f>MAX(A127:A131)+0.01</f>
        <v>4.0199999999999996</v>
      </c>
      <c r="B132" s="132" t="s">
        <v>73</v>
      </c>
      <c r="C132" s="22"/>
      <c r="D132" s="45"/>
      <c r="E132" s="40"/>
      <c r="F132" s="40"/>
      <c r="I132" s="96"/>
      <c r="J132" s="96"/>
      <c r="K132" s="96"/>
      <c r="L132" s="96"/>
    </row>
    <row r="133" spans="1:12" s="95" customFormat="1" ht="17.25">
      <c r="A133" s="41"/>
      <c r="B133" s="184" t="s">
        <v>72</v>
      </c>
      <c r="C133" s="22"/>
      <c r="D133" s="45"/>
      <c r="E133" s="40"/>
      <c r="F133" s="40"/>
      <c r="I133" s="96"/>
      <c r="J133" s="96"/>
      <c r="K133" s="96"/>
      <c r="L133" s="96"/>
    </row>
    <row r="134" spans="1:12" s="95" customFormat="1" ht="17.25">
      <c r="A134" s="69"/>
      <c r="B134" s="133" t="s">
        <v>74</v>
      </c>
      <c r="C134" s="114" t="s">
        <v>49</v>
      </c>
      <c r="D134" s="134">
        <v>25</v>
      </c>
      <c r="E134" s="102">
        <v>0</v>
      </c>
      <c r="F134" s="102">
        <f t="shared" ref="F134" si="5">D134*E134</f>
        <v>0</v>
      </c>
      <c r="H134" s="145"/>
      <c r="I134" s="96"/>
      <c r="J134" s="96"/>
      <c r="K134" s="96"/>
      <c r="L134" s="96"/>
    </row>
    <row r="135" spans="1:12" s="95" customFormat="1" ht="17.25">
      <c r="A135" s="69"/>
      <c r="B135" s="147"/>
      <c r="C135" s="143"/>
      <c r="D135" s="144"/>
      <c r="E135" s="148"/>
      <c r="F135" s="20"/>
      <c r="I135" s="96"/>
      <c r="J135" s="96"/>
      <c r="K135" s="96"/>
      <c r="L135" s="96"/>
    </row>
    <row r="136" spans="1:12" s="95" customFormat="1" ht="42.75">
      <c r="A136" s="41">
        <f>MAX(A132:A134)+0.01</f>
        <v>4.0299999999999994</v>
      </c>
      <c r="B136" s="132" t="s">
        <v>75</v>
      </c>
      <c r="C136" s="22"/>
      <c r="D136" s="45"/>
      <c r="E136" s="40"/>
      <c r="F136" s="40"/>
      <c r="I136" s="96"/>
      <c r="J136" s="96"/>
      <c r="K136" s="96"/>
      <c r="L136" s="96"/>
    </row>
    <row r="137" spans="1:12" s="103" customFormat="1" ht="17.25">
      <c r="A137" s="98"/>
      <c r="B137" s="184" t="s">
        <v>59</v>
      </c>
      <c r="C137" s="143"/>
      <c r="D137" s="144"/>
      <c r="E137" s="20"/>
      <c r="F137" s="20"/>
      <c r="I137" s="104"/>
      <c r="J137" s="104"/>
      <c r="K137" s="104"/>
      <c r="L137" s="104"/>
    </row>
    <row r="138" spans="1:12" s="95" customFormat="1" ht="17.25">
      <c r="A138" s="69"/>
      <c r="B138" s="133" t="s">
        <v>74</v>
      </c>
      <c r="C138" s="114" t="s">
        <v>49</v>
      </c>
      <c r="D138" s="134">
        <v>25</v>
      </c>
      <c r="E138" s="102">
        <v>0</v>
      </c>
      <c r="F138" s="102">
        <f t="shared" ref="F138" si="6">D138*E138</f>
        <v>0</v>
      </c>
      <c r="I138" s="96"/>
      <c r="J138" s="96"/>
      <c r="K138" s="96"/>
      <c r="L138" s="96"/>
    </row>
    <row r="139" spans="1:12">
      <c r="A139" s="69"/>
      <c r="B139" s="184"/>
      <c r="C139" s="22"/>
      <c r="F139" s="6"/>
    </row>
    <row r="140" spans="1:12" ht="144" customHeight="1">
      <c r="A140" s="41">
        <v>4.04</v>
      </c>
      <c r="B140" s="184" t="s">
        <v>128</v>
      </c>
      <c r="C140" s="1"/>
      <c r="E140" s="40"/>
      <c r="F140" s="40"/>
    </row>
    <row r="141" spans="1:12">
      <c r="A141" s="69"/>
      <c r="B141" s="154" t="s">
        <v>64</v>
      </c>
      <c r="C141" s="37"/>
      <c r="D141" s="67"/>
      <c r="E141" s="40"/>
      <c r="F141" s="39"/>
    </row>
    <row r="142" spans="1:12">
      <c r="A142" s="69"/>
      <c r="B142" s="151" t="s">
        <v>109</v>
      </c>
      <c r="C142" s="152" t="s">
        <v>0</v>
      </c>
      <c r="D142" s="124">
        <v>1</v>
      </c>
      <c r="E142" s="126">
        <v>0</v>
      </c>
      <c r="F142" s="153">
        <f>D142*E142</f>
        <v>0</v>
      </c>
    </row>
    <row r="143" spans="1:12">
      <c r="A143" s="69"/>
      <c r="B143" s="151" t="s">
        <v>110</v>
      </c>
      <c r="C143" s="179" t="s">
        <v>0</v>
      </c>
      <c r="D143" s="197">
        <v>1</v>
      </c>
      <c r="E143" s="126">
        <v>0</v>
      </c>
      <c r="F143" s="180">
        <f>D143*E143</f>
        <v>0</v>
      </c>
    </row>
    <row r="144" spans="1:12">
      <c r="A144" s="69"/>
      <c r="B144" s="184"/>
      <c r="C144" s="22"/>
      <c r="D144" s="45"/>
      <c r="F144" s="6"/>
    </row>
    <row r="145" spans="1:13">
      <c r="A145" s="69"/>
      <c r="B145" s="184"/>
      <c r="C145" s="22"/>
      <c r="D145" s="45"/>
      <c r="F145" s="6"/>
    </row>
    <row r="146" spans="1:13" ht="90.6" customHeight="1">
      <c r="A146" s="41">
        <f>MAX(A140:A145)+0.01</f>
        <v>4.05</v>
      </c>
      <c r="B146" s="184" t="s">
        <v>111</v>
      </c>
      <c r="C146" s="22"/>
      <c r="D146" s="45"/>
      <c r="E146" s="40"/>
      <c r="F146" s="40"/>
    </row>
    <row r="147" spans="1:13">
      <c r="A147" s="69"/>
      <c r="B147" s="154" t="s">
        <v>64</v>
      </c>
      <c r="C147" s="37"/>
      <c r="D147" s="67"/>
      <c r="E147" s="40"/>
      <c r="F147" s="39"/>
    </row>
    <row r="148" spans="1:13">
      <c r="A148" s="69"/>
      <c r="B148" s="151" t="s">
        <v>109</v>
      </c>
      <c r="C148" s="152" t="s">
        <v>0</v>
      </c>
      <c r="D148" s="124">
        <v>1</v>
      </c>
      <c r="E148" s="126">
        <v>0</v>
      </c>
      <c r="F148" s="153">
        <f t="shared" ref="F148" si="7">D148*E148</f>
        <v>0</v>
      </c>
    </row>
    <row r="149" spans="1:13">
      <c r="A149" s="69"/>
      <c r="B149" s="151" t="s">
        <v>110</v>
      </c>
      <c r="C149" s="179" t="s">
        <v>0</v>
      </c>
      <c r="D149" s="197">
        <v>1</v>
      </c>
      <c r="E149" s="126">
        <v>0</v>
      </c>
      <c r="F149" s="180">
        <f>D149*E149</f>
        <v>0</v>
      </c>
    </row>
    <row r="150" spans="1:13">
      <c r="A150" s="69"/>
      <c r="B150" s="154"/>
      <c r="C150" s="37"/>
      <c r="D150" s="67"/>
      <c r="E150" s="40"/>
      <c r="F150" s="39"/>
    </row>
    <row r="151" spans="1:13" ht="42.75">
      <c r="A151" s="41">
        <f>MAX(A144:A148)+0.01</f>
        <v>4.0599999999999996</v>
      </c>
      <c r="B151" s="47" t="s">
        <v>76</v>
      </c>
      <c r="C151" s="50"/>
      <c r="D151" s="130"/>
      <c r="F151" s="40"/>
      <c r="I151" s="156"/>
      <c r="J151" s="157"/>
      <c r="K151" s="158"/>
      <c r="L151" s="159"/>
      <c r="M151" s="160"/>
    </row>
    <row r="152" spans="1:13" s="103" customFormat="1" ht="17.25">
      <c r="A152" s="98"/>
      <c r="B152" s="142" t="s">
        <v>64</v>
      </c>
      <c r="C152" s="143"/>
      <c r="D152" s="144"/>
      <c r="E152" s="20"/>
      <c r="F152" s="20"/>
      <c r="I152" s="104"/>
      <c r="J152" s="104"/>
      <c r="K152" s="104"/>
      <c r="L152" s="104"/>
    </row>
    <row r="153" spans="1:13" s="95" customFormat="1" ht="17.25">
      <c r="A153" s="69"/>
      <c r="B153" s="146" t="s">
        <v>74</v>
      </c>
      <c r="C153" s="114" t="s">
        <v>3</v>
      </c>
      <c r="D153" s="134">
        <v>3</v>
      </c>
      <c r="E153" s="102">
        <v>0</v>
      </c>
      <c r="F153" s="102">
        <f t="shared" ref="F153" si="8">D153*E153</f>
        <v>0</v>
      </c>
      <c r="I153" s="96"/>
      <c r="J153" s="96"/>
      <c r="K153" s="96"/>
      <c r="L153" s="96"/>
    </row>
    <row r="154" spans="1:13" s="95" customFormat="1" ht="17.25">
      <c r="A154" s="69"/>
      <c r="B154" s="147"/>
      <c r="C154" s="143"/>
      <c r="D154" s="144"/>
      <c r="E154" s="20"/>
      <c r="F154" s="20"/>
      <c r="I154" s="96"/>
      <c r="J154" s="96"/>
      <c r="K154" s="96"/>
      <c r="L154" s="96"/>
    </row>
    <row r="155" spans="1:13" s="95" customFormat="1" ht="17.25">
      <c r="A155" s="52">
        <v>4.07</v>
      </c>
      <c r="B155" s="198" t="s">
        <v>17</v>
      </c>
      <c r="C155" s="50"/>
      <c r="D155" s="43"/>
      <c r="E155" s="80"/>
      <c r="F155" s="80"/>
      <c r="I155" s="96"/>
      <c r="J155" s="96"/>
      <c r="K155" s="96"/>
      <c r="L155" s="96"/>
    </row>
    <row r="156" spans="1:13" s="95" customFormat="1" ht="28.5">
      <c r="A156" s="81"/>
      <c r="B156" s="198" t="s">
        <v>38</v>
      </c>
      <c r="C156" s="50"/>
      <c r="D156" s="43"/>
      <c r="E156" s="80"/>
      <c r="F156" s="51"/>
      <c r="I156" s="96"/>
      <c r="J156" s="96"/>
      <c r="K156" s="96"/>
      <c r="L156" s="96"/>
    </row>
    <row r="157" spans="1:13" s="95" customFormat="1" ht="17.25">
      <c r="A157" s="54"/>
      <c r="B157" s="198" t="s">
        <v>16</v>
      </c>
      <c r="C157" s="50" t="s">
        <v>27</v>
      </c>
      <c r="D157" s="43">
        <v>34.5</v>
      </c>
      <c r="E157" s="51"/>
      <c r="F157" s="51">
        <f>D157*E157</f>
        <v>0</v>
      </c>
      <c r="I157" s="96"/>
      <c r="J157" s="96"/>
      <c r="K157" s="96"/>
      <c r="L157" s="96"/>
    </row>
    <row r="158" spans="1:13" s="95" customFormat="1" ht="17.25">
      <c r="A158" s="54"/>
      <c r="B158" s="198"/>
      <c r="C158" s="50"/>
      <c r="D158" s="43"/>
      <c r="E158" s="51"/>
      <c r="F158" s="51"/>
      <c r="I158" s="96"/>
      <c r="J158" s="96"/>
      <c r="K158" s="96"/>
      <c r="L158" s="96"/>
    </row>
    <row r="159" spans="1:13" s="95" customFormat="1" ht="99.75">
      <c r="A159" s="41">
        <v>4.08</v>
      </c>
      <c r="B159" s="198" t="s">
        <v>115</v>
      </c>
      <c r="C159" s="50" t="s">
        <v>3</v>
      </c>
      <c r="D159" s="130">
        <v>3</v>
      </c>
      <c r="E159" s="6">
        <v>0</v>
      </c>
      <c r="F159" s="40">
        <f t="shared" ref="F159" si="9">D159*E159</f>
        <v>0</v>
      </c>
      <c r="I159" s="96"/>
      <c r="J159" s="96"/>
      <c r="K159" s="96"/>
      <c r="L159" s="96"/>
    </row>
    <row r="160" spans="1:13" s="95" customFormat="1" ht="17.25">
      <c r="A160" s="41"/>
      <c r="B160" s="198"/>
      <c r="C160" s="50"/>
      <c r="D160" s="130"/>
      <c r="E160" s="6"/>
      <c r="F160" s="40"/>
      <c r="I160" s="96"/>
      <c r="J160" s="96"/>
      <c r="K160" s="96"/>
      <c r="L160" s="96"/>
    </row>
    <row r="161" spans="1:13" s="95" customFormat="1" ht="42.75">
      <c r="A161" s="41">
        <v>4.09</v>
      </c>
      <c r="B161" s="199" t="s">
        <v>119</v>
      </c>
      <c r="C161" s="50" t="s">
        <v>120</v>
      </c>
      <c r="D161" s="130">
        <v>25</v>
      </c>
      <c r="E161" s="6">
        <v>0</v>
      </c>
      <c r="F161" s="40">
        <f>E161*D161</f>
        <v>0</v>
      </c>
      <c r="I161" s="96"/>
      <c r="J161" s="96"/>
      <c r="K161" s="96"/>
      <c r="L161" s="96"/>
    </row>
    <row r="162" spans="1:13">
      <c r="A162" s="69"/>
      <c r="B162" s="155"/>
      <c r="C162" s="22"/>
      <c r="D162" s="45"/>
      <c r="E162" s="40"/>
      <c r="F162" s="6"/>
    </row>
    <row r="163" spans="1:13" s="95" customFormat="1" ht="128.25">
      <c r="A163" s="41">
        <f>MAX(A149:A162)+0.01</f>
        <v>4.0999999999999996</v>
      </c>
      <c r="B163" s="47" t="s">
        <v>77</v>
      </c>
      <c r="C163" s="42"/>
      <c r="D163" s="45"/>
      <c r="E163" s="6"/>
      <c r="F163" s="6"/>
      <c r="I163" s="161"/>
      <c r="J163" s="162"/>
      <c r="K163" s="163"/>
      <c r="L163" s="164"/>
      <c r="M163" s="165"/>
    </row>
    <row r="164" spans="1:13" s="103" customFormat="1" ht="17.25">
      <c r="A164" s="98"/>
      <c r="B164" s="47" t="s">
        <v>118</v>
      </c>
      <c r="C164" s="143"/>
      <c r="D164" s="144"/>
      <c r="E164" s="20"/>
      <c r="F164" s="20"/>
    </row>
    <row r="165" spans="1:13" s="95" customFormat="1" ht="17.25">
      <c r="A165" s="69"/>
      <c r="B165" s="133" t="s">
        <v>74</v>
      </c>
      <c r="C165" s="114" t="s">
        <v>49</v>
      </c>
      <c r="D165" s="134">
        <v>25</v>
      </c>
      <c r="E165" s="102">
        <v>0</v>
      </c>
      <c r="F165" s="102">
        <f t="shared" ref="F165" si="10">D165*E165</f>
        <v>0</v>
      </c>
    </row>
    <row r="166" spans="1:13" s="95" customFormat="1" ht="17.25">
      <c r="A166" s="69"/>
      <c r="B166" s="47"/>
      <c r="C166" s="143"/>
      <c r="D166" s="144"/>
      <c r="E166" s="20"/>
      <c r="F166" s="20"/>
      <c r="I166" s="96"/>
    </row>
    <row r="167" spans="1:13" s="95" customFormat="1" ht="128.25">
      <c r="A167" s="41">
        <f>MAX(A162:A166)+0.01</f>
        <v>4.1099999999999994</v>
      </c>
      <c r="B167" s="47" t="s">
        <v>78</v>
      </c>
      <c r="C167" s="143"/>
      <c r="D167" s="144"/>
      <c r="E167" s="20"/>
      <c r="F167" s="20"/>
      <c r="I167" s="96"/>
    </row>
    <row r="168" spans="1:13" s="95" customFormat="1" ht="17.25">
      <c r="A168" s="41"/>
      <c r="B168" s="133" t="s">
        <v>79</v>
      </c>
      <c r="C168" s="114" t="s">
        <v>0</v>
      </c>
      <c r="D168" s="134">
        <v>2</v>
      </c>
      <c r="E168" s="102">
        <v>0</v>
      </c>
      <c r="F168" s="102">
        <f t="shared" ref="F168" si="11">D168*E168</f>
        <v>0</v>
      </c>
      <c r="I168" s="96"/>
    </row>
    <row r="169" spans="1:13" s="103" customFormat="1" ht="17.25">
      <c r="A169" s="98"/>
      <c r="B169" s="142"/>
      <c r="C169" s="143"/>
      <c r="D169" s="166"/>
      <c r="E169" s="20"/>
      <c r="F169" s="20"/>
      <c r="I169" s="104"/>
      <c r="J169" s="104"/>
      <c r="K169" s="104"/>
      <c r="L169" s="104"/>
    </row>
    <row r="170" spans="1:13" s="95" customFormat="1" ht="49.15" customHeight="1">
      <c r="A170" s="41">
        <f>MAX(A163:A169)+0.01</f>
        <v>4.1199999999999992</v>
      </c>
      <c r="B170" s="47" t="s">
        <v>80</v>
      </c>
      <c r="C170" s="42"/>
      <c r="D170" s="45"/>
      <c r="E170" s="6"/>
      <c r="F170" s="6"/>
      <c r="I170" s="96"/>
      <c r="J170" s="96"/>
      <c r="K170" s="96"/>
      <c r="L170" s="96"/>
    </row>
    <row r="171" spans="1:13" s="103" customFormat="1" ht="17.25">
      <c r="A171" s="98"/>
      <c r="B171" s="167" t="s">
        <v>64</v>
      </c>
      <c r="C171" s="114" t="s">
        <v>49</v>
      </c>
      <c r="D171" s="101">
        <v>25</v>
      </c>
      <c r="E171" s="102">
        <v>0</v>
      </c>
      <c r="F171" s="102">
        <f t="shared" ref="F171" si="12">D171*E171</f>
        <v>0</v>
      </c>
      <c r="I171" s="104"/>
      <c r="J171" s="104"/>
      <c r="K171" s="104"/>
      <c r="L171" s="104"/>
    </row>
    <row r="172" spans="1:13" s="103" customFormat="1" ht="17.25">
      <c r="A172" s="98"/>
      <c r="B172" s="99"/>
      <c r="C172" s="114"/>
      <c r="D172" s="101"/>
      <c r="E172" s="102"/>
      <c r="F172" s="102"/>
      <c r="I172" s="104"/>
      <c r="J172" s="104"/>
      <c r="K172" s="104"/>
      <c r="L172" s="104"/>
    </row>
    <row r="173" spans="1:13" s="95" customFormat="1" ht="34.9" customHeight="1">
      <c r="A173" s="41">
        <f>MAX(A169:A172)+0.01</f>
        <v>4.129999999999999</v>
      </c>
      <c r="B173" s="47" t="s">
        <v>81</v>
      </c>
      <c r="C173" s="42"/>
      <c r="D173" s="45"/>
      <c r="E173" s="6"/>
      <c r="F173" s="6"/>
      <c r="I173" s="96"/>
      <c r="J173" s="96"/>
      <c r="K173" s="96"/>
      <c r="L173" s="96"/>
    </row>
    <row r="174" spans="1:13" s="103" customFormat="1" ht="17.25">
      <c r="A174" s="98"/>
      <c r="B174" s="99" t="s">
        <v>72</v>
      </c>
      <c r="C174" s="114" t="s">
        <v>1</v>
      </c>
      <c r="D174" s="101">
        <v>2</v>
      </c>
      <c r="E174" s="102">
        <v>0</v>
      </c>
      <c r="F174" s="102">
        <f t="shared" ref="F174" si="13">D174*E174</f>
        <v>0</v>
      </c>
      <c r="I174" s="104"/>
      <c r="J174" s="104"/>
      <c r="K174" s="104"/>
      <c r="L174" s="104"/>
    </row>
    <row r="175" spans="1:13" s="103" customFormat="1" ht="17.25">
      <c r="A175" s="98"/>
      <c r="B175" s="142"/>
      <c r="C175" s="143"/>
      <c r="D175" s="166"/>
      <c r="E175" s="20"/>
      <c r="F175" s="20"/>
      <c r="I175" s="104"/>
      <c r="J175" s="104"/>
      <c r="K175" s="104"/>
      <c r="L175" s="104"/>
    </row>
    <row r="176" spans="1:13" s="95" customFormat="1" ht="63.6" customHeight="1">
      <c r="A176" s="41">
        <f>MAX(A171:A175)+0.01</f>
        <v>4.1399999999999988</v>
      </c>
      <c r="B176" s="47" t="s">
        <v>82</v>
      </c>
      <c r="C176" s="42"/>
      <c r="D176" s="45"/>
      <c r="E176" s="6"/>
      <c r="F176" s="6"/>
      <c r="I176" s="96"/>
      <c r="J176" s="96"/>
      <c r="K176" s="96"/>
      <c r="L176" s="96"/>
    </row>
    <row r="177" spans="1:12" s="103" customFormat="1" ht="17.25">
      <c r="A177" s="98"/>
      <c r="B177" s="99" t="s">
        <v>72</v>
      </c>
      <c r="C177" s="114" t="s">
        <v>49</v>
      </c>
      <c r="D177" s="101">
        <v>25</v>
      </c>
      <c r="E177" s="102">
        <v>0</v>
      </c>
      <c r="F177" s="102">
        <f t="shared" ref="F177" si="14">D177*E177</f>
        <v>0</v>
      </c>
      <c r="I177" s="104"/>
      <c r="J177" s="104"/>
      <c r="K177" s="104"/>
      <c r="L177" s="104"/>
    </row>
    <row r="178" spans="1:12">
      <c r="A178" s="69"/>
      <c r="B178" s="168"/>
      <c r="C178" s="22"/>
      <c r="D178" s="45"/>
      <c r="F178" s="6"/>
    </row>
    <row r="179" spans="1:12" ht="14.25" customHeight="1">
      <c r="A179" s="82"/>
      <c r="B179" s="217" t="s">
        <v>121</v>
      </c>
      <c r="C179" s="217"/>
      <c r="D179" s="217"/>
      <c r="E179" s="217"/>
      <c r="F179" s="57">
        <f>SUM(F128:F178)</f>
        <v>0</v>
      </c>
    </row>
    <row r="180" spans="1:12">
      <c r="A180" s="58"/>
      <c r="B180" s="169"/>
      <c r="C180" s="37"/>
      <c r="D180" s="77"/>
      <c r="E180" s="170"/>
      <c r="F180" s="171"/>
    </row>
    <row r="181" spans="1:12" ht="15" thickBot="1">
      <c r="A181" s="30">
        <v>5</v>
      </c>
      <c r="B181" s="31" t="s">
        <v>83</v>
      </c>
      <c r="C181" s="32"/>
      <c r="D181" s="33"/>
      <c r="E181" s="34"/>
      <c r="F181" s="35"/>
    </row>
    <row r="182" spans="1:12">
      <c r="A182" s="36"/>
      <c r="B182" s="183"/>
      <c r="C182" s="37"/>
      <c r="D182" s="38"/>
      <c r="E182" s="39"/>
      <c r="F182" s="40"/>
    </row>
    <row r="183" spans="1:12" ht="114">
      <c r="A183" s="41">
        <f>MAX(A181:A182)+0.01</f>
        <v>5.01</v>
      </c>
      <c r="B183" s="47" t="s">
        <v>84</v>
      </c>
      <c r="C183" s="37"/>
      <c r="D183" s="38"/>
      <c r="E183" s="39"/>
      <c r="F183" s="40"/>
    </row>
    <row r="184" spans="1:12">
      <c r="A184" s="41"/>
      <c r="B184" s="47" t="s">
        <v>85</v>
      </c>
      <c r="C184" s="37"/>
      <c r="D184" s="38"/>
      <c r="E184" s="39"/>
      <c r="F184" s="40"/>
    </row>
    <row r="185" spans="1:12" ht="15.75">
      <c r="A185" s="36"/>
      <c r="B185" s="150" t="s">
        <v>86</v>
      </c>
      <c r="C185" s="114" t="s">
        <v>49</v>
      </c>
      <c r="D185" s="101">
        <v>10</v>
      </c>
      <c r="E185" s="102">
        <v>0</v>
      </c>
      <c r="F185" s="102">
        <f t="shared" ref="F185" si="15">D185*E185</f>
        <v>0</v>
      </c>
    </row>
    <row r="186" spans="1:12">
      <c r="A186" s="36"/>
      <c r="B186" s="183"/>
      <c r="C186" s="37"/>
      <c r="D186" s="38"/>
      <c r="E186" s="39"/>
      <c r="F186" s="40"/>
    </row>
    <row r="187" spans="1:12" ht="114">
      <c r="A187" s="41">
        <f>MAX(A150:A186)+0.01</f>
        <v>5.0199999999999996</v>
      </c>
      <c r="B187" s="47" t="s">
        <v>112</v>
      </c>
      <c r="C187" s="37"/>
      <c r="D187" s="38"/>
      <c r="E187" s="39"/>
      <c r="F187" s="40"/>
    </row>
    <row r="188" spans="1:12">
      <c r="A188" s="41"/>
      <c r="B188" s="47" t="s">
        <v>87</v>
      </c>
      <c r="C188" s="37"/>
      <c r="D188" s="38"/>
      <c r="E188" s="39"/>
      <c r="F188" s="40"/>
    </row>
    <row r="189" spans="1:12" ht="15.75">
      <c r="A189" s="36"/>
      <c r="B189" s="150" t="s">
        <v>86</v>
      </c>
      <c r="C189" s="114" t="s">
        <v>49</v>
      </c>
      <c r="D189" s="101">
        <v>10</v>
      </c>
      <c r="E189" s="102">
        <v>0</v>
      </c>
      <c r="F189" s="102">
        <f t="shared" ref="F189" si="16">D189*E189</f>
        <v>0</v>
      </c>
    </row>
    <row r="190" spans="1:12">
      <c r="A190" s="36"/>
      <c r="B190" s="183"/>
      <c r="C190" s="37"/>
      <c r="D190" s="38"/>
      <c r="E190" s="39"/>
      <c r="F190" s="40"/>
    </row>
    <row r="191" spans="1:12" ht="109.15" customHeight="1">
      <c r="A191" s="41">
        <f>MAX(A153:A190)+0.01</f>
        <v>5.0299999999999994</v>
      </c>
      <c r="B191" s="44" t="s">
        <v>88</v>
      </c>
      <c r="C191" s="172"/>
      <c r="D191" s="173"/>
      <c r="E191" s="39"/>
      <c r="F191" s="174"/>
    </row>
    <row r="192" spans="1:12">
      <c r="A192" s="36"/>
      <c r="B192" s="44" t="s">
        <v>85</v>
      </c>
      <c r="C192" s="172"/>
      <c r="D192" s="173"/>
      <c r="E192" s="39"/>
      <c r="F192" s="174"/>
    </row>
    <row r="193" spans="1:6">
      <c r="A193" s="36"/>
      <c r="B193" s="122" t="s">
        <v>89</v>
      </c>
      <c r="C193" s="175" t="s">
        <v>0</v>
      </c>
      <c r="D193" s="176">
        <v>2</v>
      </c>
      <c r="E193" s="153">
        <v>0</v>
      </c>
      <c r="F193" s="177">
        <f t="shared" ref="F193" si="17">D193*E193</f>
        <v>0</v>
      </c>
    </row>
    <row r="194" spans="1:6">
      <c r="A194" s="36"/>
      <c r="B194" s="122"/>
      <c r="C194" s="175"/>
      <c r="D194" s="176"/>
      <c r="E194" s="153"/>
      <c r="F194" s="177"/>
    </row>
    <row r="195" spans="1:6">
      <c r="A195" s="36"/>
      <c r="B195" s="150" t="s">
        <v>87</v>
      </c>
      <c r="C195" s="175"/>
      <c r="D195" s="176"/>
      <c r="E195" s="153"/>
      <c r="F195" s="177"/>
    </row>
    <row r="196" spans="1:6">
      <c r="A196" s="36"/>
      <c r="B196" s="122" t="s">
        <v>90</v>
      </c>
      <c r="C196" s="175" t="s">
        <v>0</v>
      </c>
      <c r="D196" s="176">
        <v>2</v>
      </c>
      <c r="E196" s="153">
        <v>0</v>
      </c>
      <c r="F196" s="177">
        <f t="shared" ref="F196" si="18">D196*E196</f>
        <v>0</v>
      </c>
    </row>
    <row r="197" spans="1:6">
      <c r="A197" s="36"/>
      <c r="B197" s="127"/>
      <c r="C197" s="172"/>
      <c r="D197" s="173"/>
      <c r="E197" s="178"/>
      <c r="F197" s="174"/>
    </row>
    <row r="198" spans="1:6" ht="96.6" customHeight="1">
      <c r="A198" s="41">
        <f>MAX(A166:A197)+0.01</f>
        <v>5.0399999999999991</v>
      </c>
      <c r="B198" s="44" t="s">
        <v>91</v>
      </c>
      <c r="C198" s="172" t="s">
        <v>0</v>
      </c>
      <c r="D198" s="173">
        <v>2</v>
      </c>
      <c r="E198" s="39">
        <v>0</v>
      </c>
      <c r="F198" s="174">
        <f t="shared" ref="F198" si="19">D198*E198</f>
        <v>0</v>
      </c>
    </row>
    <row r="199" spans="1:6">
      <c r="A199" s="36"/>
      <c r="B199" s="183"/>
      <c r="C199" s="37"/>
      <c r="D199" s="38"/>
      <c r="E199" s="39"/>
      <c r="F199" s="40"/>
    </row>
    <row r="200" spans="1:6" ht="49.15" customHeight="1">
      <c r="A200" s="41">
        <f>MAX(A166:A199)+0.01</f>
        <v>5.0499999999999989</v>
      </c>
      <c r="B200" s="44" t="s">
        <v>92</v>
      </c>
      <c r="C200" s="172"/>
      <c r="D200" s="173"/>
      <c r="E200" s="39"/>
      <c r="F200" s="174"/>
    </row>
    <row r="201" spans="1:6" ht="15.75">
      <c r="A201" s="41"/>
      <c r="B201" s="99" t="s">
        <v>85</v>
      </c>
      <c r="C201" s="114" t="s">
        <v>49</v>
      </c>
      <c r="D201" s="101">
        <v>10</v>
      </c>
      <c r="E201" s="102">
        <v>0</v>
      </c>
      <c r="F201" s="102">
        <f t="shared" ref="F201:F202" si="20">D201*E201</f>
        <v>0</v>
      </c>
    </row>
    <row r="202" spans="1:6" ht="15.75">
      <c r="A202" s="41"/>
      <c r="B202" s="99" t="s">
        <v>87</v>
      </c>
      <c r="C202" s="114" t="s">
        <v>49</v>
      </c>
      <c r="D202" s="101">
        <v>10</v>
      </c>
      <c r="E202" s="102">
        <v>0</v>
      </c>
      <c r="F202" s="102">
        <f t="shared" si="20"/>
        <v>0</v>
      </c>
    </row>
    <row r="203" spans="1:6">
      <c r="A203" s="41"/>
      <c r="B203" s="44"/>
      <c r="C203" s="172"/>
      <c r="D203" s="173"/>
      <c r="E203" s="39"/>
      <c r="F203" s="174"/>
    </row>
    <row r="204" spans="1:6" ht="49.15" customHeight="1">
      <c r="A204" s="41">
        <f>MAX(A166:A203)+0.01</f>
        <v>5.0599999999999987</v>
      </c>
      <c r="B204" s="44" t="s">
        <v>93</v>
      </c>
      <c r="C204" s="172"/>
      <c r="D204" s="173"/>
      <c r="E204" s="39"/>
      <c r="F204" s="174"/>
    </row>
    <row r="205" spans="1:6">
      <c r="A205" s="36"/>
      <c r="B205" s="99" t="s">
        <v>85</v>
      </c>
      <c r="C205" s="114" t="s">
        <v>0</v>
      </c>
      <c r="D205" s="101">
        <v>2</v>
      </c>
      <c r="E205" s="102">
        <v>0</v>
      </c>
      <c r="F205" s="102">
        <f t="shared" ref="F205:F206" si="21">D205*E205</f>
        <v>0</v>
      </c>
    </row>
    <row r="206" spans="1:6">
      <c r="A206" s="36"/>
      <c r="B206" s="99" t="s">
        <v>87</v>
      </c>
      <c r="C206" s="114" t="s">
        <v>0</v>
      </c>
      <c r="D206" s="101">
        <v>2</v>
      </c>
      <c r="E206" s="102">
        <v>0</v>
      </c>
      <c r="F206" s="102">
        <f t="shared" si="21"/>
        <v>0</v>
      </c>
    </row>
    <row r="207" spans="1:6">
      <c r="A207" s="58"/>
      <c r="B207" s="168"/>
      <c r="C207" s="22"/>
      <c r="D207" s="45"/>
      <c r="E207" s="40"/>
      <c r="F207" s="40"/>
    </row>
    <row r="208" spans="1:6" ht="12.75" customHeight="1">
      <c r="A208" s="82"/>
      <c r="B208" s="182" t="s">
        <v>94</v>
      </c>
      <c r="C208" s="182"/>
      <c r="D208" s="182"/>
      <c r="E208" s="182"/>
      <c r="F208" s="57">
        <f>SUM(F182:F207)</f>
        <v>0</v>
      </c>
    </row>
    <row r="209" spans="1:6" ht="12.75" customHeight="1">
      <c r="A209" s="58"/>
      <c r="B209" s="77"/>
      <c r="C209" s="77"/>
      <c r="D209" s="77"/>
      <c r="E209" s="77"/>
      <c r="F209" s="60"/>
    </row>
    <row r="210" spans="1:6" ht="15" thickBot="1">
      <c r="A210" s="189">
        <v>6</v>
      </c>
      <c r="B210" s="188" t="s">
        <v>39</v>
      </c>
      <c r="C210" s="192"/>
      <c r="D210" s="192"/>
      <c r="E210" s="192"/>
      <c r="F210" s="191"/>
    </row>
    <row r="211" spans="1:6">
      <c r="A211" s="52"/>
      <c r="B211" s="198"/>
      <c r="C211" s="61"/>
      <c r="D211" s="62"/>
      <c r="E211" s="63"/>
      <c r="F211" s="190"/>
    </row>
    <row r="212" spans="1:6">
      <c r="A212" s="52"/>
      <c r="B212" s="198"/>
      <c r="C212" s="53"/>
      <c r="D212" s="43"/>
      <c r="E212" s="51"/>
      <c r="F212" s="51"/>
    </row>
    <row r="213" spans="1:6" ht="42.75">
      <c r="A213" s="52">
        <v>6.01</v>
      </c>
      <c r="B213" s="198" t="s">
        <v>117</v>
      </c>
      <c r="C213" s="50" t="s">
        <v>0</v>
      </c>
      <c r="D213" s="43">
        <v>1</v>
      </c>
      <c r="E213" s="51"/>
      <c r="F213" s="51">
        <f>D213*E213</f>
        <v>0</v>
      </c>
    </row>
    <row r="214" spans="1:6" ht="57">
      <c r="A214" s="52">
        <v>6.02</v>
      </c>
      <c r="B214" s="199" t="s">
        <v>123</v>
      </c>
      <c r="C214" s="50"/>
      <c r="D214" s="43"/>
      <c r="E214" s="51"/>
      <c r="F214" s="51"/>
    </row>
    <row r="215" spans="1:6">
      <c r="A215" s="52"/>
      <c r="B215" s="199" t="s">
        <v>124</v>
      </c>
      <c r="C215" s="50" t="s">
        <v>125</v>
      </c>
      <c r="D215" s="43">
        <v>25</v>
      </c>
      <c r="E215" s="51"/>
      <c r="F215" s="51">
        <f>D215*E215</f>
        <v>0</v>
      </c>
    </row>
    <row r="216" spans="1:6">
      <c r="A216" s="187"/>
      <c r="B216" s="215" t="s">
        <v>40</v>
      </c>
      <c r="C216" s="215"/>
      <c r="D216" s="215"/>
      <c r="E216" s="215"/>
      <c r="F216" s="186">
        <f>SUM(F213:F215)</f>
        <v>0</v>
      </c>
    </row>
    <row r="217" spans="1:6">
      <c r="A217" s="83"/>
      <c r="B217" s="84"/>
      <c r="C217" s="85"/>
      <c r="D217" s="85"/>
      <c r="E217" s="86"/>
      <c r="F217" s="60"/>
    </row>
    <row r="218" spans="1:6">
      <c r="A218" s="83"/>
      <c r="B218" s="84"/>
      <c r="C218" s="85"/>
      <c r="D218" s="85"/>
      <c r="E218" s="86"/>
      <c r="F218" s="60"/>
    </row>
    <row r="219" spans="1:6">
      <c r="A219" s="83"/>
      <c r="B219" s="84"/>
      <c r="C219" s="85"/>
      <c r="D219" s="85"/>
      <c r="E219" s="86"/>
      <c r="F219" s="60"/>
    </row>
  </sheetData>
  <mergeCells count="18">
    <mergeCell ref="B30:F30"/>
    <mergeCell ref="A2:F2"/>
    <mergeCell ref="B17:E17"/>
    <mergeCell ref="B20:F20"/>
    <mergeCell ref="B21:F21"/>
    <mergeCell ref="B22:F22"/>
    <mergeCell ref="B23:F23"/>
    <mergeCell ref="B24:F24"/>
    <mergeCell ref="B25:F25"/>
    <mergeCell ref="B26:F26"/>
    <mergeCell ref="B28:F28"/>
    <mergeCell ref="B29:F29"/>
    <mergeCell ref="B216:E216"/>
    <mergeCell ref="C48:E48"/>
    <mergeCell ref="C74:E74"/>
    <mergeCell ref="C125:E125"/>
    <mergeCell ref="B179:E179"/>
    <mergeCell ref="B108:C108"/>
  </mergeCells>
  <printOptions horizontalCentered="1"/>
  <pageMargins left="0.98425196850393704" right="0.39370078740157483" top="0.98425196850393704" bottom="0.59055118110236227" header="0" footer="0.11811023622047245"/>
  <pageSetup paperSize="9" scale="87" orientation="portrait" r:id="rId1"/>
  <headerFooter>
    <oddFooter>&amp;L&amp;"Segoe UI,Navadno"Ureditev mestnega jedra - Presernov trg s Kastelčevo in Linhartovo ulico&amp;R&amp;"Segoe UI,Navadno"&amp;9Stran &amp;P od &amp;N</oddFooter>
  </headerFooter>
  <rowBreaks count="5" manualBreakCount="5">
    <brk id="30" min="1" max="5" man="1"/>
    <brk id="75" min="1" max="5" man="1"/>
    <brk id="103" max="5" man="1"/>
    <brk id="135" min="1" max="5" man="1"/>
    <brk id="175"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3.2_KANALIZACIJA_</vt:lpstr>
      <vt:lpstr>'3.2_KANALIZACIJA_'!Področje_tiskanja</vt:lpstr>
      <vt:lpstr>'3.2_KANALIZACIJA_'!Tiskanje_naslovov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Plantan</dc:creator>
  <cp:lastModifiedBy>MONM - Urška Ožbolt</cp:lastModifiedBy>
  <dcterms:created xsi:type="dcterms:W3CDTF">2017-07-26T13:05:16Z</dcterms:created>
  <dcterms:modified xsi:type="dcterms:W3CDTF">2021-11-12T12:35:04Z</dcterms:modified>
</cp:coreProperties>
</file>