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845" activeTab="1"/>
  </bookViews>
  <sheets>
    <sheet name="REKAPITULACIJA" sheetId="2" r:id="rId1"/>
    <sheet name="popis del s kol za skladišče or" sheetId="1" r:id="rId2"/>
  </sheets>
  <definedNames>
    <definedName name="Excel_BuiltIn_Print_Area_1">REKAPITULACIJA!$A$3:$D$16</definedName>
    <definedName name="Excel_BuiltIn_Print_Area_3">#REF!</definedName>
    <definedName name="Excel_BuiltIn_Print_Titles_1">REKAPITULACIJA!$A$3:$IU$3</definedName>
    <definedName name="_xlnm.Print_Area" localSheetId="0">REKAPITULACIJA!$A$1:$D$24</definedName>
    <definedName name="_xlnm.Print_Titles" localSheetId="0">REKAPITULACIJA!$3:$3</definedName>
  </definedNames>
  <calcPr calcId="152511"/>
</workbook>
</file>

<file path=xl/calcChain.xml><?xml version="1.0" encoding="utf-8"?>
<calcChain xmlns="http://schemas.openxmlformats.org/spreadsheetml/2006/main">
  <c r="B8" i="2" l="1"/>
  <c r="B13" i="2"/>
  <c r="B12" i="2"/>
  <c r="B11" i="2"/>
  <c r="B10" i="2"/>
  <c r="B9" i="2"/>
  <c r="B7" i="2"/>
  <c r="B6" i="2"/>
  <c r="B5" i="2"/>
  <c r="B4" i="2"/>
  <c r="E68" i="1" l="1"/>
  <c r="E74" i="1"/>
  <c r="E78" i="1"/>
  <c r="F73" i="1"/>
  <c r="F72" i="1"/>
  <c r="F71" i="1"/>
  <c r="F74" i="1" s="1"/>
  <c r="D12" i="2" s="1"/>
  <c r="F67" i="1"/>
  <c r="F66" i="1"/>
  <c r="F62" i="1"/>
  <c r="F61" i="1"/>
  <c r="F60" i="1"/>
  <c r="E63" i="1"/>
  <c r="F56" i="1"/>
  <c r="F55" i="1"/>
  <c r="F54" i="1"/>
  <c r="F53" i="1"/>
  <c r="F52" i="1"/>
  <c r="F51" i="1"/>
  <c r="F50" i="1"/>
  <c r="F44" i="1"/>
  <c r="F43" i="1"/>
  <c r="F42" i="1"/>
  <c r="F41" i="1"/>
  <c r="F39" i="1"/>
  <c r="F38" i="1"/>
  <c r="F37" i="1"/>
  <c r="E57" i="1"/>
  <c r="E45" i="1"/>
  <c r="F33" i="1"/>
  <c r="F32" i="1"/>
  <c r="F31" i="1"/>
  <c r="F30" i="1"/>
  <c r="E34" i="1"/>
  <c r="F26" i="1"/>
  <c r="F24" i="1"/>
  <c r="F23" i="1"/>
  <c r="F22" i="1"/>
  <c r="E27" i="1"/>
  <c r="F17" i="1"/>
  <c r="F16" i="1"/>
  <c r="F15" i="1"/>
  <c r="F14" i="1"/>
  <c r="F13" i="1"/>
  <c r="E18" i="1"/>
  <c r="E10" i="1"/>
  <c r="F7" i="1"/>
  <c r="F8" i="1"/>
  <c r="F9" i="1"/>
  <c r="F68" i="1" l="1"/>
  <c r="D11" i="2" s="1"/>
  <c r="F63" i="1"/>
  <c r="D10" i="2" s="1"/>
  <c r="F34" i="1"/>
  <c r="D7" i="2" s="1"/>
  <c r="F18" i="1"/>
  <c r="D5" i="2" s="1"/>
  <c r="C49" i="1"/>
  <c r="F49" i="1" s="1"/>
  <c r="C48" i="1"/>
  <c r="F48" i="1" s="1"/>
  <c r="C40" i="1"/>
  <c r="F40" i="1" s="1"/>
  <c r="F45" i="1" s="1"/>
  <c r="D8" i="2" s="1"/>
  <c r="C25" i="1"/>
  <c r="F25" i="1" s="1"/>
  <c r="C21" i="1"/>
  <c r="F21" i="1" s="1"/>
  <c r="F27" i="1" l="1"/>
  <c r="D6" i="2" s="1"/>
  <c r="F57" i="1"/>
  <c r="D9" i="2" s="1"/>
  <c r="F6" i="1"/>
  <c r="F10" i="1" s="1"/>
  <c r="D4" i="2" s="1"/>
  <c r="F77" i="1" l="1"/>
  <c r="F78" i="1" s="1"/>
  <c r="F80" i="1" l="1"/>
  <c r="F81" i="1" s="1"/>
  <c r="F82" i="1" s="1"/>
  <c r="D13" i="2"/>
  <c r="D14" i="2" s="1"/>
  <c r="D15" i="2" s="1"/>
  <c r="D16" i="2" s="1"/>
</calcChain>
</file>

<file path=xl/sharedStrings.xml><?xml version="1.0" encoding="utf-8"?>
<sst xmlns="http://schemas.openxmlformats.org/spreadsheetml/2006/main" count="188" uniqueCount="152">
  <si>
    <t xml:space="preserve">Skladišče opreme in orodja za potrebe KS Gabrje </t>
  </si>
  <si>
    <t>količina</t>
  </si>
  <si>
    <t>enota mere</t>
  </si>
  <si>
    <t>cena po enoti</t>
  </si>
  <si>
    <t>skupaj</t>
  </si>
  <si>
    <t>Pripravljalna in rušitvena dela</t>
  </si>
  <si>
    <t>Organizacija in zavarovanje gradbišča, vključno z zakoličbo objekta, postavitev gradbiščne table in varnostno opozoilne table.</t>
  </si>
  <si>
    <t>kpl</t>
  </si>
  <si>
    <t>Demontaža obstoječe kovinske ograje z lesenim polnilom, ter odvoz odpadnega materiala na deponijo koncesionarja.</t>
  </si>
  <si>
    <t>Rušitev obstoječe konstrukcije terase in AB podpornega zidu, vključno z odvozom grabenih odpadkov na deponijo koncesionarja.</t>
  </si>
  <si>
    <t>Rezanje in odstranitev obstoječega asfalta in odvodz na deponijo koncesionarja</t>
  </si>
  <si>
    <t>m2</t>
  </si>
  <si>
    <t>Zemeljska dela</t>
  </si>
  <si>
    <t>Posek grmovja in drevesnic na mestu objekta.</t>
  </si>
  <si>
    <t>kos</t>
  </si>
  <si>
    <t>Odriv humusa debeline 20 cm</t>
  </si>
  <si>
    <t>Izkop in planiranje z odvozom</t>
  </si>
  <si>
    <t>m3</t>
  </si>
  <si>
    <t>Zasip okoli objekta z izkopanim materialom okoli objekta vključno z ustreznim komprimiranjem.</t>
  </si>
  <si>
    <t>Izvedba humuziranja ob objektu in zatravitev po končanih delih.</t>
  </si>
  <si>
    <t>Betonska in AB dela</t>
  </si>
  <si>
    <t>Betoniranje AB pasovnih temeljev (beton C25/30)</t>
  </si>
  <si>
    <t>Izvedba AB talne plošče debeline 10cm (beton C25/30)</t>
  </si>
  <si>
    <t>Izvedba AB preklade nad odprtino za dvižna vrata. (beton C25/30)</t>
  </si>
  <si>
    <t>Izvedba AB vertikalnih vezi in AB slopov. (beton C25/30)</t>
  </si>
  <si>
    <t>AB plošča debeline 15cm vključno z horizontalno vezjo. (armatura in beton C25/30)</t>
  </si>
  <si>
    <t>Armatura (mreže in palice) B 500A</t>
  </si>
  <si>
    <t>kg</t>
  </si>
  <si>
    <t>Tesarska dela</t>
  </si>
  <si>
    <t xml:space="preserve">Opaž dvostranski AB pasovnih temeljev </t>
  </si>
  <si>
    <t xml:space="preserve">Dvostranksi opaž  s podpiranjem preklade nad odprtino za dvižna vrata. </t>
  </si>
  <si>
    <t xml:space="preserve">Opaž dvostranski  vertikalnih vezi in AB slopov. </t>
  </si>
  <si>
    <t>Opaž plošče vključno s podpiranjem.</t>
  </si>
  <si>
    <t>Zidarska dela</t>
  </si>
  <si>
    <t>Zidanje zidu iz betonskih votlakov d=25 cm</t>
  </si>
  <si>
    <t>Izvedba hidroizolacije zunanjih sten in talne plošče; dvakrat bitumenski premaz ter varjena izotekt T4 folija (hor. in vert.)</t>
  </si>
  <si>
    <t>Hidro Izolacija strehe; dvakrat bitumenski premaz ter varjena folija Izotekt T4</t>
  </si>
  <si>
    <t>Streha; Estrih in naklonski beton strehe; vključno s 10cm toplotno izolacijo iz XPS plošč, naklonski beton minimalne debeline 8cm.</t>
  </si>
  <si>
    <t>Tlaki; estrih vključno s toplotno izolacijo proti tlom debeline 10cm z XPS ploščami ter cementni estrih debeline min 8cm.</t>
  </si>
  <si>
    <t>Notranji ometi: apneno cementni ometi s fino obdelavo, pripravljeno na beljenje.</t>
  </si>
  <si>
    <t>Prestavitev obst. fekalne kanalizacie; rušitev obstoječega jaška, izvedba novega jaška pod nivojem tal v garaži ter priključitev na obstoječi odvod in vtok kanalitzacije.</t>
  </si>
  <si>
    <t>Izvedba drenaže okoli objekta(priprava betonske posteljice v naklonu, ločilni geosintetik, Dk cev fi110, zasip z  drenažnim kamnitim materialom 16/32) priključeno na meorno odvodnjavanje.</t>
  </si>
  <si>
    <t>m</t>
  </si>
  <si>
    <t>Obrtniška dela</t>
  </si>
  <si>
    <t>Keramika notranja; dobava in polaganje keramičnih ploščic (izbor investitorja), vključno z veznim in fugirnim materialom.</t>
  </si>
  <si>
    <t>Keramika zunanja - streha; dobava in polaganje keramičnih ploščic (izbor investitorja), vključno z veznim in fugirnim materialom. Vključno s predpripravo HI sloja kot npr mapelastik  vsemi potrebnimi elementi. Vključno z zaključnimi obrobami po načrtu.</t>
  </si>
  <si>
    <t>Ograja na ravni strehi h=1m; izvedba kovinske konstrukcije (enake izvedbe kot obstoječa ograja)</t>
  </si>
  <si>
    <t>m1</t>
  </si>
  <si>
    <t>Izvedba fasade; toplotna izolacija debeline 12 cm, armirna mrežica, 2x lepilo ter zaključni sloj v izbrani barvi</t>
  </si>
  <si>
    <t>Oplesk notranjih površin; dvakrt kitanje ter oplesk dvakrat z belo pralno barvo.</t>
  </si>
  <si>
    <t>Hor. in vert. odtok površ. Vod</t>
  </si>
  <si>
    <t>Horizontalni odtok iz objekta in navezava na kanalizacijo.</t>
  </si>
  <si>
    <t>Izvedba novega peskolova; vključno z betonskim jaškom in pokrovom.</t>
  </si>
  <si>
    <t>kom</t>
  </si>
  <si>
    <t>Avtomtska dvižna lamelna vrata dim 2,8mx 3,6m z osebnim prehodom 90/210</t>
  </si>
  <si>
    <t>Elektroinštalacijska dela</t>
  </si>
  <si>
    <t>Groba izvedba inšalacije in montaža opreme; vtičnica in stropne luči 2x, zunanja luč z senzorjem, priprava električne napeljave za dvižna vrata vključno z vsem potrebnim elektromaterialom.</t>
  </si>
  <si>
    <t xml:space="preserve">Dobava in postavitev cestnih robnikov </t>
  </si>
  <si>
    <t>Dobava in poolaganje dvoslojnega asfaltnega vozišča, vključno s pripravo tampona debeline 20cm.</t>
  </si>
  <si>
    <t>Strojnoinštalacijska dela</t>
  </si>
  <si>
    <t>Gasilni aparat na prah S6, vključno z nosilno konzolo in ostensko oznako</t>
  </si>
  <si>
    <t>Projektantski nadzor</t>
  </si>
  <si>
    <t>ur</t>
  </si>
  <si>
    <t>Koordinator za varnost in zdravje pri delu, vključno z varnostnim načrtom.</t>
  </si>
  <si>
    <t>Nepredvidena dela 5%</t>
  </si>
  <si>
    <t>Izvedba inšalacije talnega odtoka, vključno s povozno rešetko 40/40cm, priprava priključka hladne vode, vključno z navezavo na obstoječ vodovod.</t>
  </si>
  <si>
    <t>Tuje storitve</t>
  </si>
  <si>
    <t>Nepredvidena dela</t>
  </si>
  <si>
    <t>Izvedba načrta PZI in PID vključno z geodetskim posnetkom</t>
  </si>
  <si>
    <t>%</t>
  </si>
  <si>
    <t>skupaj brez DDV</t>
  </si>
  <si>
    <t>DDV 22%</t>
  </si>
  <si>
    <t>skupaj z DDV</t>
  </si>
  <si>
    <t>01</t>
  </si>
  <si>
    <t>01.1</t>
  </si>
  <si>
    <t>05.5</t>
  </si>
  <si>
    <t>01.2</t>
  </si>
  <si>
    <t>01.3</t>
  </si>
  <si>
    <t>01.4</t>
  </si>
  <si>
    <t>02</t>
  </si>
  <si>
    <t>02.1</t>
  </si>
  <si>
    <t>02.2</t>
  </si>
  <si>
    <t>02.3</t>
  </si>
  <si>
    <t>02.4</t>
  </si>
  <si>
    <t>02.5</t>
  </si>
  <si>
    <t>03</t>
  </si>
  <si>
    <t>03.1</t>
  </si>
  <si>
    <t>03.2</t>
  </si>
  <si>
    <t>03.3</t>
  </si>
  <si>
    <t>03.4</t>
  </si>
  <si>
    <t>03.5</t>
  </si>
  <si>
    <t>03.6</t>
  </si>
  <si>
    <t>04</t>
  </si>
  <si>
    <t>04.1</t>
  </si>
  <si>
    <t>04.2</t>
  </si>
  <si>
    <t>04.3</t>
  </si>
  <si>
    <t>04.4</t>
  </si>
  <si>
    <t>05</t>
  </si>
  <si>
    <t>05.1</t>
  </si>
  <si>
    <t>05.2</t>
  </si>
  <si>
    <t>05.3</t>
  </si>
  <si>
    <t>05.4</t>
  </si>
  <si>
    <t>05.6</t>
  </si>
  <si>
    <t>05.7</t>
  </si>
  <si>
    <t>05.8</t>
  </si>
  <si>
    <t>06</t>
  </si>
  <si>
    <t>06.1</t>
  </si>
  <si>
    <t>06.2</t>
  </si>
  <si>
    <t>06.3</t>
  </si>
  <si>
    <t>06.4</t>
  </si>
  <si>
    <t>06.5</t>
  </si>
  <si>
    <t>06.6</t>
  </si>
  <si>
    <t>06.7</t>
  </si>
  <si>
    <t>06.8</t>
  </si>
  <si>
    <t>06.9</t>
  </si>
  <si>
    <t>07</t>
  </si>
  <si>
    <t>07.1</t>
  </si>
  <si>
    <t>07.2</t>
  </si>
  <si>
    <t>07.3</t>
  </si>
  <si>
    <t>08</t>
  </si>
  <si>
    <t>08.1</t>
  </si>
  <si>
    <t>08.2</t>
  </si>
  <si>
    <t>09</t>
  </si>
  <si>
    <t>09.1</t>
  </si>
  <si>
    <t>09.2</t>
  </si>
  <si>
    <t>09.3</t>
  </si>
  <si>
    <t>010</t>
  </si>
  <si>
    <t>010.1</t>
  </si>
  <si>
    <t>REKAPITULACIJA</t>
  </si>
  <si>
    <t>Št.</t>
  </si>
  <si>
    <t>Opis dela</t>
  </si>
  <si>
    <t>Znesek</t>
  </si>
  <si>
    <t>1.0</t>
  </si>
  <si>
    <t>2.0</t>
  </si>
  <si>
    <t>3.0</t>
  </si>
  <si>
    <t>4.0</t>
  </si>
  <si>
    <t>5.0</t>
  </si>
  <si>
    <t>6.0</t>
  </si>
  <si>
    <t>7.0</t>
  </si>
  <si>
    <t>SKUPAJ:</t>
  </si>
  <si>
    <t>DDV</t>
  </si>
  <si>
    <t>SKUPAJ Z DDV:</t>
  </si>
  <si>
    <t>Sestavni del projektanskega popisa del je tudi tehnično poročilo in vse grafične priloge projekta, v katerem so posamezne postavke in dela podrobneje opisana.</t>
  </si>
  <si>
    <t xml:space="preserve">
</t>
  </si>
  <si>
    <t>Kategorizacija zemljin in kamnin je povzeta po tabeli 2.1, dopolnil splošnih in tehničnih pogojev za zemeljska dela in temeljenje (DDC 2001, IV. Knjiga), zemljine in kamnine so razvrščene v kategoriji od I. do V.</t>
  </si>
  <si>
    <t xml:space="preserve">
</t>
  </si>
  <si>
    <t>V enotni ceni zajeti ves potrebni material in dela povezana z označitvijo in organizacijo ureditve gradbišča, kot to določa Pravilnik o gradbiščih (Ur. list RS, št. 55/2008 in 54/2009).</t>
  </si>
  <si>
    <t>Dela izvajati po projektni dokumentaciji, v skladu z veljavnimi tehničnimi predpisi, normativi in standardi ob upoštevanju zahtev iz varstva pri delu. V enotnih cenah morajo biti zajeti vsi stroški po Splošnih in posebnih tehničnih pogojih (cena v posameznih postavkah del zajema nabavo in dostavo materiala potrebnega za izvedbo, vgradnjo materiala z vsemi potrebnimi deli in pripomočki, nakladanje, odvoz in predajo odvečnega materiala zbiralcu oz. predelovalcu gradbenih odpadkov).</t>
  </si>
  <si>
    <t xml:space="preserve">
</t>
  </si>
  <si>
    <t>8.0</t>
  </si>
  <si>
    <t>9.0</t>
  </si>
  <si>
    <t>10.0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</si>
</sst>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0.0"/>
    <numFmt numFmtId="165" formatCode="_-* #,##0.00&quot; SIT&quot;_-;\-* #,##0.00&quot; SIT&quot;_-;_-* \-??&quot; SIT&quot;_-;_-@_-"/>
    <numFmt numFmtId="166" formatCode="_-* #,##0.00\ _S_I_T_-;\-* #,##0.00\ _S_I_T_-;_-* \-??\ _S_I_T_-;_-@_-"/>
    <numFmt numFmtId="167" formatCode="0.00\ \€;\ \-0.00\€;;\ 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0" fontId="2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3" fillId="0" borderId="0"/>
  </cellStyleXfs>
  <cellXfs count="7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vertical="top" wrapText="1"/>
    </xf>
    <xf numFmtId="164" fontId="0" fillId="2" borderId="0" xfId="0" applyNumberFormat="1" applyFill="1"/>
    <xf numFmtId="0" fontId="0" fillId="2" borderId="4" xfId="0" applyFill="1" applyBorder="1" applyAlignment="1">
      <alignment wrapText="1"/>
    </xf>
    <xf numFmtId="0" fontId="0" fillId="2" borderId="4" xfId="0" applyFill="1" applyBorder="1"/>
    <xf numFmtId="0" fontId="0" fillId="0" borderId="0" xfId="0" applyFill="1"/>
    <xf numFmtId="0" fontId="1" fillId="0" borderId="0" xfId="0" applyFont="1" applyFill="1"/>
    <xf numFmtId="6" fontId="0" fillId="0" borderId="0" xfId="0" applyNumberFormat="1"/>
    <xf numFmtId="0" fontId="1" fillId="0" borderId="0" xfId="0" applyFont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3" borderId="1" xfId="0" applyFill="1" applyBorder="1"/>
    <xf numFmtId="0" fontId="0" fillId="3" borderId="2" xfId="0" applyFill="1" applyBorder="1"/>
    <xf numFmtId="0" fontId="0" fillId="2" borderId="0" xfId="0" applyFill="1" applyAlignment="1">
      <alignment horizontal="right"/>
    </xf>
    <xf numFmtId="0" fontId="0" fillId="2" borderId="4" xfId="0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0" fillId="2" borderId="4" xfId="0" applyFill="1" applyBorder="1" applyAlignment="1">
      <alignment vertical="top" wrapText="1"/>
    </xf>
    <xf numFmtId="164" fontId="0" fillId="2" borderId="4" xfId="0" applyNumberFormat="1" applyFill="1" applyBorder="1"/>
    <xf numFmtId="8" fontId="0" fillId="0" borderId="0" xfId="0" applyNumberFormat="1"/>
    <xf numFmtId="8" fontId="1" fillId="0" borderId="3" xfId="0" applyNumberFormat="1" applyFont="1" applyBorder="1" applyAlignment="1">
      <alignment horizontal="right"/>
    </xf>
    <xf numFmtId="8" fontId="0" fillId="0" borderId="0" xfId="0" applyNumberFormat="1" applyFont="1" applyBorder="1" applyAlignment="1">
      <alignment horizontal="right" wrapText="1"/>
    </xf>
    <xf numFmtId="8" fontId="0" fillId="2" borderId="0" xfId="0" applyNumberFormat="1" applyFill="1" applyBorder="1"/>
    <xf numFmtId="8" fontId="0" fillId="2" borderId="4" xfId="0" applyNumberFormat="1" applyFill="1" applyBorder="1"/>
    <xf numFmtId="8" fontId="1" fillId="2" borderId="0" xfId="0" applyNumberFormat="1" applyFont="1" applyFill="1" applyBorder="1"/>
    <xf numFmtId="8" fontId="1" fillId="3" borderId="3" xfId="0" applyNumberFormat="1" applyFont="1" applyFill="1" applyBorder="1"/>
    <xf numFmtId="0" fontId="0" fillId="4" borderId="1" xfId="0" applyFill="1" applyBorder="1"/>
    <xf numFmtId="0" fontId="0" fillId="4" borderId="2" xfId="0" applyFill="1" applyBorder="1"/>
    <xf numFmtId="8" fontId="1" fillId="4" borderId="3" xfId="0" applyNumberFormat="1" applyFont="1" applyFill="1" applyBorder="1"/>
    <xf numFmtId="0" fontId="0" fillId="4" borderId="0" xfId="0" applyFill="1" applyBorder="1"/>
    <xf numFmtId="8" fontId="1" fillId="4" borderId="0" xfId="0" applyNumberFormat="1" applyFont="1" applyFill="1" applyBorder="1"/>
    <xf numFmtId="0" fontId="0" fillId="0" borderId="0" xfId="0" quotePrefix="1"/>
    <xf numFmtId="0" fontId="0" fillId="0" borderId="4" xfId="0" quotePrefix="1" applyBorder="1"/>
    <xf numFmtId="0" fontId="5" fillId="0" borderId="0" xfId="4" applyFont="1" applyBorder="1" applyAlignment="1">
      <alignment horizontal="center" vertical="center"/>
    </xf>
    <xf numFmtId="49" fontId="5" fillId="0" borderId="6" xfId="4" applyNumberFormat="1" applyFont="1" applyBorder="1" applyAlignment="1">
      <alignment horizontal="center" vertical="center"/>
    </xf>
    <xf numFmtId="49" fontId="5" fillId="0" borderId="7" xfId="4" applyNumberFormat="1" applyFont="1" applyBorder="1" applyAlignment="1">
      <alignment horizontal="left" vertical="center"/>
    </xf>
    <xf numFmtId="49" fontId="5" fillId="0" borderId="7" xfId="4" applyNumberFormat="1" applyFont="1" applyBorder="1" applyAlignment="1">
      <alignment horizontal="center" vertical="center"/>
    </xf>
    <xf numFmtId="49" fontId="5" fillId="0" borderId="8" xfId="4" applyNumberFormat="1" applyFont="1" applyBorder="1" applyAlignment="1">
      <alignment horizontal="right" vertical="center"/>
    </xf>
    <xf numFmtId="49" fontId="6" fillId="0" borderId="9" xfId="4" applyNumberFormat="1" applyFont="1" applyBorder="1" applyAlignment="1">
      <alignment horizontal="center" vertical="center"/>
    </xf>
    <xf numFmtId="0" fontId="6" fillId="0" borderId="10" xfId="4" applyFont="1" applyBorder="1" applyAlignment="1">
      <alignment horizontal="left" vertical="center"/>
    </xf>
    <xf numFmtId="0" fontId="6" fillId="0" borderId="11" xfId="4" applyFont="1" applyBorder="1" applyAlignment="1">
      <alignment vertical="center"/>
    </xf>
    <xf numFmtId="167" fontId="6" fillId="0" borderId="12" xfId="4" applyNumberFormat="1" applyFont="1" applyBorder="1" applyAlignment="1">
      <alignment horizontal="right" vertical="center"/>
    </xf>
    <xf numFmtId="0" fontId="6" fillId="0" borderId="0" xfId="4" applyFont="1" applyBorder="1" applyAlignment="1">
      <alignment vertical="center"/>
    </xf>
    <xf numFmtId="49" fontId="6" fillId="0" borderId="13" xfId="4" applyNumberFormat="1" applyFont="1" applyBorder="1" applyAlignment="1">
      <alignment vertical="center"/>
    </xf>
    <xf numFmtId="0" fontId="6" fillId="0" borderId="14" xfId="4" applyFont="1" applyBorder="1" applyAlignment="1">
      <alignment horizontal="left" vertical="center"/>
    </xf>
    <xf numFmtId="0" fontId="6" fillId="0" borderId="14" xfId="4" applyFont="1" applyBorder="1" applyAlignment="1">
      <alignment vertical="center"/>
    </xf>
    <xf numFmtId="167" fontId="6" fillId="0" borderId="15" xfId="4" applyNumberFormat="1" applyFont="1" applyBorder="1" applyAlignment="1">
      <alignment horizontal="right" vertical="center"/>
    </xf>
    <xf numFmtId="49" fontId="3" fillId="0" borderId="16" xfId="4" applyNumberFormat="1" applyFont="1" applyBorder="1" applyAlignment="1">
      <alignment horizontal="center" vertical="center"/>
    </xf>
    <xf numFmtId="0" fontId="3" fillId="0" borderId="17" xfId="4" applyFont="1" applyBorder="1" applyAlignment="1">
      <alignment horizontal="left" vertical="center"/>
    </xf>
    <xf numFmtId="9" fontId="3" fillId="0" borderId="17" xfId="4" applyNumberFormat="1" applyFont="1" applyBorder="1" applyAlignment="1">
      <alignment horizontal="center" vertical="center"/>
    </xf>
    <xf numFmtId="167" fontId="3" fillId="0" borderId="18" xfId="4" applyNumberFormat="1" applyFont="1" applyBorder="1" applyAlignment="1">
      <alignment horizontal="right" vertical="center"/>
    </xf>
    <xf numFmtId="0" fontId="3" fillId="0" borderId="0" xfId="4" applyFont="1" applyBorder="1" applyAlignment="1">
      <alignment vertical="center"/>
    </xf>
    <xf numFmtId="49" fontId="7" fillId="0" borderId="6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left" vertical="center"/>
    </xf>
    <xf numFmtId="4" fontId="7" fillId="0" borderId="7" xfId="4" applyNumberFormat="1" applyFont="1" applyBorder="1" applyAlignment="1">
      <alignment horizontal="center" vertical="center"/>
    </xf>
    <xf numFmtId="167" fontId="7" fillId="0" borderId="8" xfId="4" applyNumberFormat="1" applyFont="1" applyBorder="1" applyAlignment="1">
      <alignment horizontal="right" vertical="center"/>
    </xf>
    <xf numFmtId="0" fontId="7" fillId="0" borderId="0" xfId="4" applyFont="1" applyBorder="1" applyAlignment="1">
      <alignment horizontal="center" vertical="center"/>
    </xf>
    <xf numFmtId="49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167" fontId="6" fillId="0" borderId="0" xfId="4" applyNumberFormat="1" applyFont="1" applyBorder="1" applyAlignment="1">
      <alignment horizontal="right" vertical="center"/>
    </xf>
    <xf numFmtId="0" fontId="6" fillId="0" borderId="0" xfId="4" applyFont="1" applyBorder="1" applyAlignment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0" fontId="6" fillId="0" borderId="0" xfId="4" applyFont="1" applyBorder="1" applyAlignment="1">
      <alignment vertical="center" wrapText="1"/>
    </xf>
    <xf numFmtId="49" fontId="6" fillId="0" borderId="0" xfId="4" applyNumberFormat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9" xfId="4" applyFont="1" applyBorder="1" applyAlignment="1">
      <alignment horizontal="left" vertical="center"/>
    </xf>
    <xf numFmtId="0" fontId="6" fillId="0" borderId="19" xfId="4" applyFont="1" applyBorder="1" applyAlignment="1">
      <alignment vertical="center"/>
    </xf>
    <xf numFmtId="167" fontId="6" fillId="0" borderId="20" xfId="4" applyNumberFormat="1" applyFont="1" applyBorder="1" applyAlignment="1">
      <alignment horizontal="right" vertical="center"/>
    </xf>
    <xf numFmtId="49" fontId="6" fillId="0" borderId="0" xfId="4" applyNumberFormat="1" applyFont="1" applyBorder="1" applyAlignment="1">
      <alignment horizontal="left" vertical="center" wrapText="1"/>
    </xf>
    <xf numFmtId="49" fontId="4" fillId="0" borderId="0" xfId="4" applyNumberFormat="1" applyFont="1" applyBorder="1" applyAlignment="1">
      <alignment horizontal="center" vertical="center"/>
    </xf>
    <xf numFmtId="49" fontId="5" fillId="0" borderId="5" xfId="4" applyNumberFormat="1" applyFont="1" applyBorder="1" applyAlignment="1">
      <alignment horizontal="center" vertical="center"/>
    </xf>
  </cellXfs>
  <cellStyles count="5">
    <cellStyle name="Navadno" xfId="0" builtinId="0"/>
    <cellStyle name="Navadno 2" xfId="1"/>
    <cellStyle name="Navadno 3" xfId="4"/>
    <cellStyle name="Valuta 3" xfId="2"/>
    <cellStyle name="Vejica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view="pageBreakPreview" zoomScale="113" zoomScaleNormal="85" zoomScaleSheetLayoutView="113" workbookViewId="0">
      <selection activeCell="D4" sqref="D4"/>
    </sheetView>
  </sheetViews>
  <sheetFormatPr defaultColWidth="9.7109375" defaultRowHeight="12.75" customHeight="1" x14ac:dyDescent="0.25"/>
  <cols>
    <col min="1" max="1" width="6.5703125" style="70" customWidth="1"/>
    <col min="2" max="2" width="39.7109375" style="65" customWidth="1"/>
    <col min="3" max="3" width="7.42578125" style="71" customWidth="1"/>
    <col min="4" max="4" width="22.140625" style="66" customWidth="1"/>
    <col min="5" max="6" width="11" style="49" customWidth="1"/>
    <col min="7" max="256" width="9.7109375" style="49"/>
    <col min="257" max="257" width="6.5703125" style="49" customWidth="1"/>
    <col min="258" max="258" width="39.7109375" style="49" customWidth="1"/>
    <col min="259" max="259" width="7.42578125" style="49" customWidth="1"/>
    <col min="260" max="260" width="22.140625" style="49" customWidth="1"/>
    <col min="261" max="262" width="11" style="49" customWidth="1"/>
    <col min="263" max="512" width="9.7109375" style="49"/>
    <col min="513" max="513" width="6.5703125" style="49" customWidth="1"/>
    <col min="514" max="514" width="39.7109375" style="49" customWidth="1"/>
    <col min="515" max="515" width="7.42578125" style="49" customWidth="1"/>
    <col min="516" max="516" width="22.140625" style="49" customWidth="1"/>
    <col min="517" max="518" width="11" style="49" customWidth="1"/>
    <col min="519" max="768" width="9.7109375" style="49"/>
    <col min="769" max="769" width="6.5703125" style="49" customWidth="1"/>
    <col min="770" max="770" width="39.7109375" style="49" customWidth="1"/>
    <col min="771" max="771" width="7.42578125" style="49" customWidth="1"/>
    <col min="772" max="772" width="22.140625" style="49" customWidth="1"/>
    <col min="773" max="774" width="11" style="49" customWidth="1"/>
    <col min="775" max="1024" width="9.7109375" style="49"/>
    <col min="1025" max="1025" width="6.5703125" style="49" customWidth="1"/>
    <col min="1026" max="1026" width="39.7109375" style="49" customWidth="1"/>
    <col min="1027" max="1027" width="7.42578125" style="49" customWidth="1"/>
    <col min="1028" max="1028" width="22.140625" style="49" customWidth="1"/>
    <col min="1029" max="1030" width="11" style="49" customWidth="1"/>
    <col min="1031" max="1280" width="9.7109375" style="49"/>
    <col min="1281" max="1281" width="6.5703125" style="49" customWidth="1"/>
    <col min="1282" max="1282" width="39.7109375" style="49" customWidth="1"/>
    <col min="1283" max="1283" width="7.42578125" style="49" customWidth="1"/>
    <col min="1284" max="1284" width="22.140625" style="49" customWidth="1"/>
    <col min="1285" max="1286" width="11" style="49" customWidth="1"/>
    <col min="1287" max="1536" width="9.7109375" style="49"/>
    <col min="1537" max="1537" width="6.5703125" style="49" customWidth="1"/>
    <col min="1538" max="1538" width="39.7109375" style="49" customWidth="1"/>
    <col min="1539" max="1539" width="7.42578125" style="49" customWidth="1"/>
    <col min="1540" max="1540" width="22.140625" style="49" customWidth="1"/>
    <col min="1541" max="1542" width="11" style="49" customWidth="1"/>
    <col min="1543" max="1792" width="9.7109375" style="49"/>
    <col min="1793" max="1793" width="6.5703125" style="49" customWidth="1"/>
    <col min="1794" max="1794" width="39.7109375" style="49" customWidth="1"/>
    <col min="1795" max="1795" width="7.42578125" style="49" customWidth="1"/>
    <col min="1796" max="1796" width="22.140625" style="49" customWidth="1"/>
    <col min="1797" max="1798" width="11" style="49" customWidth="1"/>
    <col min="1799" max="2048" width="9.7109375" style="49"/>
    <col min="2049" max="2049" width="6.5703125" style="49" customWidth="1"/>
    <col min="2050" max="2050" width="39.7109375" style="49" customWidth="1"/>
    <col min="2051" max="2051" width="7.42578125" style="49" customWidth="1"/>
    <col min="2052" max="2052" width="22.140625" style="49" customWidth="1"/>
    <col min="2053" max="2054" width="11" style="49" customWidth="1"/>
    <col min="2055" max="2304" width="9.7109375" style="49"/>
    <col min="2305" max="2305" width="6.5703125" style="49" customWidth="1"/>
    <col min="2306" max="2306" width="39.7109375" style="49" customWidth="1"/>
    <col min="2307" max="2307" width="7.42578125" style="49" customWidth="1"/>
    <col min="2308" max="2308" width="22.140625" style="49" customWidth="1"/>
    <col min="2309" max="2310" width="11" style="49" customWidth="1"/>
    <col min="2311" max="2560" width="9.7109375" style="49"/>
    <col min="2561" max="2561" width="6.5703125" style="49" customWidth="1"/>
    <col min="2562" max="2562" width="39.7109375" style="49" customWidth="1"/>
    <col min="2563" max="2563" width="7.42578125" style="49" customWidth="1"/>
    <col min="2564" max="2564" width="22.140625" style="49" customWidth="1"/>
    <col min="2565" max="2566" width="11" style="49" customWidth="1"/>
    <col min="2567" max="2816" width="9.7109375" style="49"/>
    <col min="2817" max="2817" width="6.5703125" style="49" customWidth="1"/>
    <col min="2818" max="2818" width="39.7109375" style="49" customWidth="1"/>
    <col min="2819" max="2819" width="7.42578125" style="49" customWidth="1"/>
    <col min="2820" max="2820" width="22.140625" style="49" customWidth="1"/>
    <col min="2821" max="2822" width="11" style="49" customWidth="1"/>
    <col min="2823" max="3072" width="9.7109375" style="49"/>
    <col min="3073" max="3073" width="6.5703125" style="49" customWidth="1"/>
    <col min="3074" max="3074" width="39.7109375" style="49" customWidth="1"/>
    <col min="3075" max="3075" width="7.42578125" style="49" customWidth="1"/>
    <col min="3076" max="3076" width="22.140625" style="49" customWidth="1"/>
    <col min="3077" max="3078" width="11" style="49" customWidth="1"/>
    <col min="3079" max="3328" width="9.7109375" style="49"/>
    <col min="3329" max="3329" width="6.5703125" style="49" customWidth="1"/>
    <col min="3330" max="3330" width="39.7109375" style="49" customWidth="1"/>
    <col min="3331" max="3331" width="7.42578125" style="49" customWidth="1"/>
    <col min="3332" max="3332" width="22.140625" style="49" customWidth="1"/>
    <col min="3333" max="3334" width="11" style="49" customWidth="1"/>
    <col min="3335" max="3584" width="9.7109375" style="49"/>
    <col min="3585" max="3585" width="6.5703125" style="49" customWidth="1"/>
    <col min="3586" max="3586" width="39.7109375" style="49" customWidth="1"/>
    <col min="3587" max="3587" width="7.42578125" style="49" customWidth="1"/>
    <col min="3588" max="3588" width="22.140625" style="49" customWidth="1"/>
    <col min="3589" max="3590" width="11" style="49" customWidth="1"/>
    <col min="3591" max="3840" width="9.7109375" style="49"/>
    <col min="3841" max="3841" width="6.5703125" style="49" customWidth="1"/>
    <col min="3842" max="3842" width="39.7109375" style="49" customWidth="1"/>
    <col min="3843" max="3843" width="7.42578125" style="49" customWidth="1"/>
    <col min="3844" max="3844" width="22.140625" style="49" customWidth="1"/>
    <col min="3845" max="3846" width="11" style="49" customWidth="1"/>
    <col min="3847" max="4096" width="9.7109375" style="49"/>
    <col min="4097" max="4097" width="6.5703125" style="49" customWidth="1"/>
    <col min="4098" max="4098" width="39.7109375" style="49" customWidth="1"/>
    <col min="4099" max="4099" width="7.42578125" style="49" customWidth="1"/>
    <col min="4100" max="4100" width="22.140625" style="49" customWidth="1"/>
    <col min="4101" max="4102" width="11" style="49" customWidth="1"/>
    <col min="4103" max="4352" width="9.7109375" style="49"/>
    <col min="4353" max="4353" width="6.5703125" style="49" customWidth="1"/>
    <col min="4354" max="4354" width="39.7109375" style="49" customWidth="1"/>
    <col min="4355" max="4355" width="7.42578125" style="49" customWidth="1"/>
    <col min="4356" max="4356" width="22.140625" style="49" customWidth="1"/>
    <col min="4357" max="4358" width="11" style="49" customWidth="1"/>
    <col min="4359" max="4608" width="9.7109375" style="49"/>
    <col min="4609" max="4609" width="6.5703125" style="49" customWidth="1"/>
    <col min="4610" max="4610" width="39.7109375" style="49" customWidth="1"/>
    <col min="4611" max="4611" width="7.42578125" style="49" customWidth="1"/>
    <col min="4612" max="4612" width="22.140625" style="49" customWidth="1"/>
    <col min="4613" max="4614" width="11" style="49" customWidth="1"/>
    <col min="4615" max="4864" width="9.7109375" style="49"/>
    <col min="4865" max="4865" width="6.5703125" style="49" customWidth="1"/>
    <col min="4866" max="4866" width="39.7109375" style="49" customWidth="1"/>
    <col min="4867" max="4867" width="7.42578125" style="49" customWidth="1"/>
    <col min="4868" max="4868" width="22.140625" style="49" customWidth="1"/>
    <col min="4869" max="4870" width="11" style="49" customWidth="1"/>
    <col min="4871" max="5120" width="9.7109375" style="49"/>
    <col min="5121" max="5121" width="6.5703125" style="49" customWidth="1"/>
    <col min="5122" max="5122" width="39.7109375" style="49" customWidth="1"/>
    <col min="5123" max="5123" width="7.42578125" style="49" customWidth="1"/>
    <col min="5124" max="5124" width="22.140625" style="49" customWidth="1"/>
    <col min="5125" max="5126" width="11" style="49" customWidth="1"/>
    <col min="5127" max="5376" width="9.7109375" style="49"/>
    <col min="5377" max="5377" width="6.5703125" style="49" customWidth="1"/>
    <col min="5378" max="5378" width="39.7109375" style="49" customWidth="1"/>
    <col min="5379" max="5379" width="7.42578125" style="49" customWidth="1"/>
    <col min="5380" max="5380" width="22.140625" style="49" customWidth="1"/>
    <col min="5381" max="5382" width="11" style="49" customWidth="1"/>
    <col min="5383" max="5632" width="9.7109375" style="49"/>
    <col min="5633" max="5633" width="6.5703125" style="49" customWidth="1"/>
    <col min="5634" max="5634" width="39.7109375" style="49" customWidth="1"/>
    <col min="5635" max="5635" width="7.42578125" style="49" customWidth="1"/>
    <col min="5636" max="5636" width="22.140625" style="49" customWidth="1"/>
    <col min="5637" max="5638" width="11" style="49" customWidth="1"/>
    <col min="5639" max="5888" width="9.7109375" style="49"/>
    <col min="5889" max="5889" width="6.5703125" style="49" customWidth="1"/>
    <col min="5890" max="5890" width="39.7109375" style="49" customWidth="1"/>
    <col min="5891" max="5891" width="7.42578125" style="49" customWidth="1"/>
    <col min="5892" max="5892" width="22.140625" style="49" customWidth="1"/>
    <col min="5893" max="5894" width="11" style="49" customWidth="1"/>
    <col min="5895" max="6144" width="9.7109375" style="49"/>
    <col min="6145" max="6145" width="6.5703125" style="49" customWidth="1"/>
    <col min="6146" max="6146" width="39.7109375" style="49" customWidth="1"/>
    <col min="6147" max="6147" width="7.42578125" style="49" customWidth="1"/>
    <col min="6148" max="6148" width="22.140625" style="49" customWidth="1"/>
    <col min="6149" max="6150" width="11" style="49" customWidth="1"/>
    <col min="6151" max="6400" width="9.7109375" style="49"/>
    <col min="6401" max="6401" width="6.5703125" style="49" customWidth="1"/>
    <col min="6402" max="6402" width="39.7109375" style="49" customWidth="1"/>
    <col min="6403" max="6403" width="7.42578125" style="49" customWidth="1"/>
    <col min="6404" max="6404" width="22.140625" style="49" customWidth="1"/>
    <col min="6405" max="6406" width="11" style="49" customWidth="1"/>
    <col min="6407" max="6656" width="9.7109375" style="49"/>
    <col min="6657" max="6657" width="6.5703125" style="49" customWidth="1"/>
    <col min="6658" max="6658" width="39.7109375" style="49" customWidth="1"/>
    <col min="6659" max="6659" width="7.42578125" style="49" customWidth="1"/>
    <col min="6660" max="6660" width="22.140625" style="49" customWidth="1"/>
    <col min="6661" max="6662" width="11" style="49" customWidth="1"/>
    <col min="6663" max="6912" width="9.7109375" style="49"/>
    <col min="6913" max="6913" width="6.5703125" style="49" customWidth="1"/>
    <col min="6914" max="6914" width="39.7109375" style="49" customWidth="1"/>
    <col min="6915" max="6915" width="7.42578125" style="49" customWidth="1"/>
    <col min="6916" max="6916" width="22.140625" style="49" customWidth="1"/>
    <col min="6917" max="6918" width="11" style="49" customWidth="1"/>
    <col min="6919" max="7168" width="9.7109375" style="49"/>
    <col min="7169" max="7169" width="6.5703125" style="49" customWidth="1"/>
    <col min="7170" max="7170" width="39.7109375" style="49" customWidth="1"/>
    <col min="7171" max="7171" width="7.42578125" style="49" customWidth="1"/>
    <col min="7172" max="7172" width="22.140625" style="49" customWidth="1"/>
    <col min="7173" max="7174" width="11" style="49" customWidth="1"/>
    <col min="7175" max="7424" width="9.7109375" style="49"/>
    <col min="7425" max="7425" width="6.5703125" style="49" customWidth="1"/>
    <col min="7426" max="7426" width="39.7109375" style="49" customWidth="1"/>
    <col min="7427" max="7427" width="7.42578125" style="49" customWidth="1"/>
    <col min="7428" max="7428" width="22.140625" style="49" customWidth="1"/>
    <col min="7429" max="7430" width="11" style="49" customWidth="1"/>
    <col min="7431" max="7680" width="9.7109375" style="49"/>
    <col min="7681" max="7681" width="6.5703125" style="49" customWidth="1"/>
    <col min="7682" max="7682" width="39.7109375" style="49" customWidth="1"/>
    <col min="7683" max="7683" width="7.42578125" style="49" customWidth="1"/>
    <col min="7684" max="7684" width="22.140625" style="49" customWidth="1"/>
    <col min="7685" max="7686" width="11" style="49" customWidth="1"/>
    <col min="7687" max="7936" width="9.7109375" style="49"/>
    <col min="7937" max="7937" width="6.5703125" style="49" customWidth="1"/>
    <col min="7938" max="7938" width="39.7109375" style="49" customWidth="1"/>
    <col min="7939" max="7939" width="7.42578125" style="49" customWidth="1"/>
    <col min="7940" max="7940" width="22.140625" style="49" customWidth="1"/>
    <col min="7941" max="7942" width="11" style="49" customWidth="1"/>
    <col min="7943" max="8192" width="9.7109375" style="49"/>
    <col min="8193" max="8193" width="6.5703125" style="49" customWidth="1"/>
    <col min="8194" max="8194" width="39.7109375" style="49" customWidth="1"/>
    <col min="8195" max="8195" width="7.42578125" style="49" customWidth="1"/>
    <col min="8196" max="8196" width="22.140625" style="49" customWidth="1"/>
    <col min="8197" max="8198" width="11" style="49" customWidth="1"/>
    <col min="8199" max="8448" width="9.7109375" style="49"/>
    <col min="8449" max="8449" width="6.5703125" style="49" customWidth="1"/>
    <col min="8450" max="8450" width="39.7109375" style="49" customWidth="1"/>
    <col min="8451" max="8451" width="7.42578125" style="49" customWidth="1"/>
    <col min="8452" max="8452" width="22.140625" style="49" customWidth="1"/>
    <col min="8453" max="8454" width="11" style="49" customWidth="1"/>
    <col min="8455" max="8704" width="9.7109375" style="49"/>
    <col min="8705" max="8705" width="6.5703125" style="49" customWidth="1"/>
    <col min="8706" max="8706" width="39.7109375" style="49" customWidth="1"/>
    <col min="8707" max="8707" width="7.42578125" style="49" customWidth="1"/>
    <col min="8708" max="8708" width="22.140625" style="49" customWidth="1"/>
    <col min="8709" max="8710" width="11" style="49" customWidth="1"/>
    <col min="8711" max="8960" width="9.7109375" style="49"/>
    <col min="8961" max="8961" width="6.5703125" style="49" customWidth="1"/>
    <col min="8962" max="8962" width="39.7109375" style="49" customWidth="1"/>
    <col min="8963" max="8963" width="7.42578125" style="49" customWidth="1"/>
    <col min="8964" max="8964" width="22.140625" style="49" customWidth="1"/>
    <col min="8965" max="8966" width="11" style="49" customWidth="1"/>
    <col min="8967" max="9216" width="9.7109375" style="49"/>
    <col min="9217" max="9217" width="6.5703125" style="49" customWidth="1"/>
    <col min="9218" max="9218" width="39.7109375" style="49" customWidth="1"/>
    <col min="9219" max="9219" width="7.42578125" style="49" customWidth="1"/>
    <col min="9220" max="9220" width="22.140625" style="49" customWidth="1"/>
    <col min="9221" max="9222" width="11" style="49" customWidth="1"/>
    <col min="9223" max="9472" width="9.7109375" style="49"/>
    <col min="9473" max="9473" width="6.5703125" style="49" customWidth="1"/>
    <col min="9474" max="9474" width="39.7109375" style="49" customWidth="1"/>
    <col min="9475" max="9475" width="7.42578125" style="49" customWidth="1"/>
    <col min="9476" max="9476" width="22.140625" style="49" customWidth="1"/>
    <col min="9477" max="9478" width="11" style="49" customWidth="1"/>
    <col min="9479" max="9728" width="9.7109375" style="49"/>
    <col min="9729" max="9729" width="6.5703125" style="49" customWidth="1"/>
    <col min="9730" max="9730" width="39.7109375" style="49" customWidth="1"/>
    <col min="9731" max="9731" width="7.42578125" style="49" customWidth="1"/>
    <col min="9732" max="9732" width="22.140625" style="49" customWidth="1"/>
    <col min="9733" max="9734" width="11" style="49" customWidth="1"/>
    <col min="9735" max="9984" width="9.7109375" style="49"/>
    <col min="9985" max="9985" width="6.5703125" style="49" customWidth="1"/>
    <col min="9986" max="9986" width="39.7109375" style="49" customWidth="1"/>
    <col min="9987" max="9987" width="7.42578125" style="49" customWidth="1"/>
    <col min="9988" max="9988" width="22.140625" style="49" customWidth="1"/>
    <col min="9989" max="9990" width="11" style="49" customWidth="1"/>
    <col min="9991" max="10240" width="9.7109375" style="49"/>
    <col min="10241" max="10241" width="6.5703125" style="49" customWidth="1"/>
    <col min="10242" max="10242" width="39.7109375" style="49" customWidth="1"/>
    <col min="10243" max="10243" width="7.42578125" style="49" customWidth="1"/>
    <col min="10244" max="10244" width="22.140625" style="49" customWidth="1"/>
    <col min="10245" max="10246" width="11" style="49" customWidth="1"/>
    <col min="10247" max="10496" width="9.7109375" style="49"/>
    <col min="10497" max="10497" width="6.5703125" style="49" customWidth="1"/>
    <col min="10498" max="10498" width="39.7109375" style="49" customWidth="1"/>
    <col min="10499" max="10499" width="7.42578125" style="49" customWidth="1"/>
    <col min="10500" max="10500" width="22.140625" style="49" customWidth="1"/>
    <col min="10501" max="10502" width="11" style="49" customWidth="1"/>
    <col min="10503" max="10752" width="9.7109375" style="49"/>
    <col min="10753" max="10753" width="6.5703125" style="49" customWidth="1"/>
    <col min="10754" max="10754" width="39.7109375" style="49" customWidth="1"/>
    <col min="10755" max="10755" width="7.42578125" style="49" customWidth="1"/>
    <col min="10756" max="10756" width="22.140625" style="49" customWidth="1"/>
    <col min="10757" max="10758" width="11" style="49" customWidth="1"/>
    <col min="10759" max="11008" width="9.7109375" style="49"/>
    <col min="11009" max="11009" width="6.5703125" style="49" customWidth="1"/>
    <col min="11010" max="11010" width="39.7109375" style="49" customWidth="1"/>
    <col min="11011" max="11011" width="7.42578125" style="49" customWidth="1"/>
    <col min="11012" max="11012" width="22.140625" style="49" customWidth="1"/>
    <col min="11013" max="11014" width="11" style="49" customWidth="1"/>
    <col min="11015" max="11264" width="9.7109375" style="49"/>
    <col min="11265" max="11265" width="6.5703125" style="49" customWidth="1"/>
    <col min="11266" max="11266" width="39.7109375" style="49" customWidth="1"/>
    <col min="11267" max="11267" width="7.42578125" style="49" customWidth="1"/>
    <col min="11268" max="11268" width="22.140625" style="49" customWidth="1"/>
    <col min="11269" max="11270" width="11" style="49" customWidth="1"/>
    <col min="11271" max="11520" width="9.7109375" style="49"/>
    <col min="11521" max="11521" width="6.5703125" style="49" customWidth="1"/>
    <col min="11522" max="11522" width="39.7109375" style="49" customWidth="1"/>
    <col min="11523" max="11523" width="7.42578125" style="49" customWidth="1"/>
    <col min="11524" max="11524" width="22.140625" style="49" customWidth="1"/>
    <col min="11525" max="11526" width="11" style="49" customWidth="1"/>
    <col min="11527" max="11776" width="9.7109375" style="49"/>
    <col min="11777" max="11777" width="6.5703125" style="49" customWidth="1"/>
    <col min="11778" max="11778" width="39.7109375" style="49" customWidth="1"/>
    <col min="11779" max="11779" width="7.42578125" style="49" customWidth="1"/>
    <col min="11780" max="11780" width="22.140625" style="49" customWidth="1"/>
    <col min="11781" max="11782" width="11" style="49" customWidth="1"/>
    <col min="11783" max="12032" width="9.7109375" style="49"/>
    <col min="12033" max="12033" width="6.5703125" style="49" customWidth="1"/>
    <col min="12034" max="12034" width="39.7109375" style="49" customWidth="1"/>
    <col min="12035" max="12035" width="7.42578125" style="49" customWidth="1"/>
    <col min="12036" max="12036" width="22.140625" style="49" customWidth="1"/>
    <col min="12037" max="12038" width="11" style="49" customWidth="1"/>
    <col min="12039" max="12288" width="9.7109375" style="49"/>
    <col min="12289" max="12289" width="6.5703125" style="49" customWidth="1"/>
    <col min="12290" max="12290" width="39.7109375" style="49" customWidth="1"/>
    <col min="12291" max="12291" width="7.42578125" style="49" customWidth="1"/>
    <col min="12292" max="12292" width="22.140625" style="49" customWidth="1"/>
    <col min="12293" max="12294" width="11" style="49" customWidth="1"/>
    <col min="12295" max="12544" width="9.7109375" style="49"/>
    <col min="12545" max="12545" width="6.5703125" style="49" customWidth="1"/>
    <col min="12546" max="12546" width="39.7109375" style="49" customWidth="1"/>
    <col min="12547" max="12547" width="7.42578125" style="49" customWidth="1"/>
    <col min="12548" max="12548" width="22.140625" style="49" customWidth="1"/>
    <col min="12549" max="12550" width="11" style="49" customWidth="1"/>
    <col min="12551" max="12800" width="9.7109375" style="49"/>
    <col min="12801" max="12801" width="6.5703125" style="49" customWidth="1"/>
    <col min="12802" max="12802" width="39.7109375" style="49" customWidth="1"/>
    <col min="12803" max="12803" width="7.42578125" style="49" customWidth="1"/>
    <col min="12804" max="12804" width="22.140625" style="49" customWidth="1"/>
    <col min="12805" max="12806" width="11" style="49" customWidth="1"/>
    <col min="12807" max="13056" width="9.7109375" style="49"/>
    <col min="13057" max="13057" width="6.5703125" style="49" customWidth="1"/>
    <col min="13058" max="13058" width="39.7109375" style="49" customWidth="1"/>
    <col min="13059" max="13059" width="7.42578125" style="49" customWidth="1"/>
    <col min="13060" max="13060" width="22.140625" style="49" customWidth="1"/>
    <col min="13061" max="13062" width="11" style="49" customWidth="1"/>
    <col min="13063" max="13312" width="9.7109375" style="49"/>
    <col min="13313" max="13313" width="6.5703125" style="49" customWidth="1"/>
    <col min="13314" max="13314" width="39.7109375" style="49" customWidth="1"/>
    <col min="13315" max="13315" width="7.42578125" style="49" customWidth="1"/>
    <col min="13316" max="13316" width="22.140625" style="49" customWidth="1"/>
    <col min="13317" max="13318" width="11" style="49" customWidth="1"/>
    <col min="13319" max="13568" width="9.7109375" style="49"/>
    <col min="13569" max="13569" width="6.5703125" style="49" customWidth="1"/>
    <col min="13570" max="13570" width="39.7109375" style="49" customWidth="1"/>
    <col min="13571" max="13571" width="7.42578125" style="49" customWidth="1"/>
    <col min="13572" max="13572" width="22.140625" style="49" customWidth="1"/>
    <col min="13573" max="13574" width="11" style="49" customWidth="1"/>
    <col min="13575" max="13824" width="9.7109375" style="49"/>
    <col min="13825" max="13825" width="6.5703125" style="49" customWidth="1"/>
    <col min="13826" max="13826" width="39.7109375" style="49" customWidth="1"/>
    <col min="13827" max="13827" width="7.42578125" style="49" customWidth="1"/>
    <col min="13828" max="13828" width="22.140625" style="49" customWidth="1"/>
    <col min="13829" max="13830" width="11" style="49" customWidth="1"/>
    <col min="13831" max="14080" width="9.7109375" style="49"/>
    <col min="14081" max="14081" width="6.5703125" style="49" customWidth="1"/>
    <col min="14082" max="14082" width="39.7109375" style="49" customWidth="1"/>
    <col min="14083" max="14083" width="7.42578125" style="49" customWidth="1"/>
    <col min="14084" max="14084" width="22.140625" style="49" customWidth="1"/>
    <col min="14085" max="14086" width="11" style="49" customWidth="1"/>
    <col min="14087" max="14336" width="9.7109375" style="49"/>
    <col min="14337" max="14337" width="6.5703125" style="49" customWidth="1"/>
    <col min="14338" max="14338" width="39.7109375" style="49" customWidth="1"/>
    <col min="14339" max="14339" width="7.42578125" style="49" customWidth="1"/>
    <col min="14340" max="14340" width="22.140625" style="49" customWidth="1"/>
    <col min="14341" max="14342" width="11" style="49" customWidth="1"/>
    <col min="14343" max="14592" width="9.7109375" style="49"/>
    <col min="14593" max="14593" width="6.5703125" style="49" customWidth="1"/>
    <col min="14594" max="14594" width="39.7109375" style="49" customWidth="1"/>
    <col min="14595" max="14595" width="7.42578125" style="49" customWidth="1"/>
    <col min="14596" max="14596" width="22.140625" style="49" customWidth="1"/>
    <col min="14597" max="14598" width="11" style="49" customWidth="1"/>
    <col min="14599" max="14848" width="9.7109375" style="49"/>
    <col min="14849" max="14849" width="6.5703125" style="49" customWidth="1"/>
    <col min="14850" max="14850" width="39.7109375" style="49" customWidth="1"/>
    <col min="14851" max="14851" width="7.42578125" style="49" customWidth="1"/>
    <col min="14852" max="14852" width="22.140625" style="49" customWidth="1"/>
    <col min="14853" max="14854" width="11" style="49" customWidth="1"/>
    <col min="14855" max="15104" width="9.7109375" style="49"/>
    <col min="15105" max="15105" width="6.5703125" style="49" customWidth="1"/>
    <col min="15106" max="15106" width="39.7109375" style="49" customWidth="1"/>
    <col min="15107" max="15107" width="7.42578125" style="49" customWidth="1"/>
    <col min="15108" max="15108" width="22.140625" style="49" customWidth="1"/>
    <col min="15109" max="15110" width="11" style="49" customWidth="1"/>
    <col min="15111" max="15360" width="9.7109375" style="49"/>
    <col min="15361" max="15361" width="6.5703125" style="49" customWidth="1"/>
    <col min="15362" max="15362" width="39.7109375" style="49" customWidth="1"/>
    <col min="15363" max="15363" width="7.42578125" style="49" customWidth="1"/>
    <col min="15364" max="15364" width="22.140625" style="49" customWidth="1"/>
    <col min="15365" max="15366" width="11" style="49" customWidth="1"/>
    <col min="15367" max="15616" width="9.7109375" style="49"/>
    <col min="15617" max="15617" width="6.5703125" style="49" customWidth="1"/>
    <col min="15618" max="15618" width="39.7109375" style="49" customWidth="1"/>
    <col min="15619" max="15619" width="7.42578125" style="49" customWidth="1"/>
    <col min="15620" max="15620" width="22.140625" style="49" customWidth="1"/>
    <col min="15621" max="15622" width="11" style="49" customWidth="1"/>
    <col min="15623" max="15872" width="9.7109375" style="49"/>
    <col min="15873" max="15873" width="6.5703125" style="49" customWidth="1"/>
    <col min="15874" max="15874" width="39.7109375" style="49" customWidth="1"/>
    <col min="15875" max="15875" width="7.42578125" style="49" customWidth="1"/>
    <col min="15876" max="15876" width="22.140625" style="49" customWidth="1"/>
    <col min="15877" max="15878" width="11" style="49" customWidth="1"/>
    <col min="15879" max="16128" width="9.7109375" style="49"/>
    <col min="16129" max="16129" width="6.5703125" style="49" customWidth="1"/>
    <col min="16130" max="16130" width="39.7109375" style="49" customWidth="1"/>
    <col min="16131" max="16131" width="7.42578125" style="49" customWidth="1"/>
    <col min="16132" max="16132" width="22.140625" style="49" customWidth="1"/>
    <col min="16133" max="16134" width="11" style="49" customWidth="1"/>
    <col min="16135" max="16384" width="9.7109375" style="49"/>
  </cols>
  <sheetData>
    <row r="1" spans="1:4" s="40" customFormat="1" ht="21.2" customHeight="1" x14ac:dyDescent="0.25">
      <c r="A1" s="76" t="s">
        <v>128</v>
      </c>
      <c r="B1" s="76"/>
      <c r="C1" s="76"/>
      <c r="D1" s="76"/>
    </row>
    <row r="2" spans="1:4" s="40" customFormat="1" ht="21.2" customHeight="1" x14ac:dyDescent="0.25">
      <c r="A2" s="77"/>
      <c r="B2" s="77"/>
      <c r="C2" s="77"/>
      <c r="D2" s="77"/>
    </row>
    <row r="3" spans="1:4" s="40" customFormat="1" ht="21.2" customHeight="1" x14ac:dyDescent="0.25">
      <c r="A3" s="41" t="s">
        <v>129</v>
      </c>
      <c r="B3" s="42" t="s">
        <v>130</v>
      </c>
      <c r="C3" s="43"/>
      <c r="D3" s="44" t="s">
        <v>131</v>
      </c>
    </row>
    <row r="4" spans="1:4" ht="21.2" customHeight="1" x14ac:dyDescent="0.25">
      <c r="A4" s="45" t="s">
        <v>132</v>
      </c>
      <c r="B4" s="46" t="str">
        <f>'popis del s kol za skladišče or'!B5</f>
        <v>Pripravljalna in rušitvena dela</v>
      </c>
      <c r="C4" s="47"/>
      <c r="D4" s="48">
        <f>'popis del s kol za skladišče or'!F10</f>
        <v>0</v>
      </c>
    </row>
    <row r="5" spans="1:4" ht="21.2" customHeight="1" x14ac:dyDescent="0.25">
      <c r="A5" s="45" t="s">
        <v>133</v>
      </c>
      <c r="B5" s="46" t="str">
        <f>'popis del s kol za skladišče or'!B12</f>
        <v>Zemeljska dela</v>
      </c>
      <c r="C5" s="47"/>
      <c r="D5" s="48">
        <f>'popis del s kol za skladišče or'!F18</f>
        <v>0</v>
      </c>
    </row>
    <row r="6" spans="1:4" ht="21.2" customHeight="1" x14ac:dyDescent="0.25">
      <c r="A6" s="45" t="s">
        <v>134</v>
      </c>
      <c r="B6" s="46" t="str">
        <f>'popis del s kol za skladišče or'!B20</f>
        <v>Betonska in AB dela</v>
      </c>
      <c r="C6" s="47"/>
      <c r="D6" s="48">
        <f>'popis del s kol za skladišče or'!F27</f>
        <v>0</v>
      </c>
    </row>
    <row r="7" spans="1:4" ht="21.2" customHeight="1" x14ac:dyDescent="0.25">
      <c r="A7" s="45" t="s">
        <v>135</v>
      </c>
      <c r="B7" s="46" t="str">
        <f>'popis del s kol za skladišče or'!B29</f>
        <v>Tesarska dela</v>
      </c>
      <c r="C7" s="47"/>
      <c r="D7" s="48">
        <f>'popis del s kol za skladišče or'!F34</f>
        <v>0</v>
      </c>
    </row>
    <row r="8" spans="1:4" ht="21.2" customHeight="1" x14ac:dyDescent="0.25">
      <c r="A8" s="45" t="s">
        <v>136</v>
      </c>
      <c r="B8" s="49" t="str">
        <f>'popis del s kol za skladišče or'!B36</f>
        <v>Zidarska dela</v>
      </c>
      <c r="C8" s="47"/>
      <c r="D8" s="48">
        <f>'popis del s kol za skladišče or'!F45</f>
        <v>0</v>
      </c>
    </row>
    <row r="9" spans="1:4" ht="21.2" customHeight="1" x14ac:dyDescent="0.25">
      <c r="A9" s="45" t="s">
        <v>137</v>
      </c>
      <c r="B9" s="46" t="str">
        <f>'popis del s kol za skladišče or'!B47</f>
        <v>Obrtniška dela</v>
      </c>
      <c r="C9" s="47"/>
      <c r="D9" s="48">
        <f>'popis del s kol za skladišče or'!F57</f>
        <v>0</v>
      </c>
    </row>
    <row r="10" spans="1:4" ht="21.2" customHeight="1" x14ac:dyDescent="0.25">
      <c r="A10" s="45" t="s">
        <v>138</v>
      </c>
      <c r="B10" s="46" t="str">
        <f>'popis del s kol za skladišče or'!B59</f>
        <v>Elektroinštalacijska dela</v>
      </c>
      <c r="C10" s="47"/>
      <c r="D10" s="48">
        <f>'popis del s kol za skladišče or'!F63</f>
        <v>0</v>
      </c>
    </row>
    <row r="11" spans="1:4" ht="21.2" customHeight="1" x14ac:dyDescent="0.25">
      <c r="A11" s="45" t="s">
        <v>149</v>
      </c>
      <c r="B11" s="72" t="str">
        <f>'popis del s kol za skladišče or'!B65</f>
        <v>Strojnoinštalacijska dela</v>
      </c>
      <c r="C11" s="73"/>
      <c r="D11" s="74">
        <f>'popis del s kol za skladišče or'!F68</f>
        <v>0</v>
      </c>
    </row>
    <row r="12" spans="1:4" ht="21.2" customHeight="1" x14ac:dyDescent="0.25">
      <c r="A12" s="45" t="s">
        <v>150</v>
      </c>
      <c r="B12" s="72" t="str">
        <f>'popis del s kol za skladišče or'!B70</f>
        <v>Tuje storitve</v>
      </c>
      <c r="C12" s="73"/>
      <c r="D12" s="74">
        <f>'popis del s kol za skladišče or'!F74</f>
        <v>0</v>
      </c>
    </row>
    <row r="13" spans="1:4" ht="21.2" customHeight="1" x14ac:dyDescent="0.25">
      <c r="A13" s="45" t="s">
        <v>151</v>
      </c>
      <c r="B13" s="72" t="str">
        <f>'popis del s kol za skladišče or'!B76</f>
        <v>Nepredvidena dela</v>
      </c>
      <c r="C13" s="73"/>
      <c r="D13" s="74">
        <f>'popis del s kol za skladišče or'!F78</f>
        <v>0</v>
      </c>
    </row>
    <row r="14" spans="1:4" ht="21.2" customHeight="1" x14ac:dyDescent="0.25">
      <c r="A14" s="50"/>
      <c r="B14" s="51" t="s">
        <v>139</v>
      </c>
      <c r="C14" s="52"/>
      <c r="D14" s="53">
        <f>SUM(D4:D13)</f>
        <v>0</v>
      </c>
    </row>
    <row r="15" spans="1:4" s="58" customFormat="1" ht="21.2" customHeight="1" x14ac:dyDescent="0.25">
      <c r="A15" s="54"/>
      <c r="B15" s="55" t="s">
        <v>140</v>
      </c>
      <c r="C15" s="56">
        <v>0.22</v>
      </c>
      <c r="D15" s="57">
        <f>D14*C15</f>
        <v>0</v>
      </c>
    </row>
    <row r="16" spans="1:4" s="63" customFormat="1" ht="21.2" customHeight="1" x14ac:dyDescent="0.25">
      <c r="A16" s="59"/>
      <c r="B16" s="60" t="s">
        <v>141</v>
      </c>
      <c r="C16" s="61"/>
      <c r="D16" s="62">
        <f>D15+D14</f>
        <v>0</v>
      </c>
    </row>
    <row r="17" spans="1:5" ht="12.75" customHeight="1" x14ac:dyDescent="0.25">
      <c r="A17" s="64"/>
      <c r="C17" s="49"/>
    </row>
    <row r="18" spans="1:5" ht="25.5" x14ac:dyDescent="0.25">
      <c r="A18" s="75" t="s">
        <v>142</v>
      </c>
      <c r="B18" s="75"/>
      <c r="C18" s="75"/>
      <c r="D18" s="75"/>
      <c r="E18" s="67" t="s">
        <v>143</v>
      </c>
    </row>
    <row r="19" spans="1:5" x14ac:dyDescent="0.25">
      <c r="A19" s="68"/>
      <c r="B19" s="68"/>
      <c r="C19" s="68"/>
      <c r="D19" s="68"/>
      <c r="E19" s="67"/>
    </row>
    <row r="20" spans="1:5" ht="38.25" x14ac:dyDescent="0.25">
      <c r="A20" s="75" t="s">
        <v>144</v>
      </c>
      <c r="B20" s="75"/>
      <c r="C20" s="75"/>
      <c r="D20" s="75"/>
      <c r="E20" s="69" t="s">
        <v>145</v>
      </c>
    </row>
    <row r="21" spans="1:5" x14ac:dyDescent="0.25">
      <c r="A21" s="68"/>
      <c r="B21" s="68"/>
      <c r="C21" s="68"/>
      <c r="D21" s="68"/>
      <c r="E21" s="69"/>
    </row>
    <row r="22" spans="1:5" ht="25.5" x14ac:dyDescent="0.25">
      <c r="A22" s="75" t="s">
        <v>146</v>
      </c>
      <c r="B22" s="75"/>
      <c r="C22" s="75"/>
      <c r="D22" s="75"/>
      <c r="E22" s="69" t="s">
        <v>143</v>
      </c>
    </row>
    <row r="23" spans="1:5" x14ac:dyDescent="0.25">
      <c r="A23" s="68"/>
      <c r="B23" s="68"/>
      <c r="C23" s="68"/>
      <c r="D23" s="68"/>
      <c r="E23" s="69"/>
    </row>
    <row r="24" spans="1:5" ht="76.5" x14ac:dyDescent="0.25">
      <c r="A24" s="75" t="s">
        <v>147</v>
      </c>
      <c r="B24" s="75"/>
      <c r="C24" s="75"/>
      <c r="D24" s="75"/>
      <c r="E24" s="69" t="s">
        <v>148</v>
      </c>
    </row>
    <row r="25" spans="1:5" ht="12.75" customHeight="1" x14ac:dyDescent="0.25">
      <c r="A25" s="64"/>
      <c r="C25" s="49"/>
    </row>
    <row r="26" spans="1:5" ht="12.75" customHeight="1" x14ac:dyDescent="0.25">
      <c r="A26" s="64"/>
      <c r="C26" s="49"/>
    </row>
    <row r="27" spans="1:5" ht="12.75" customHeight="1" x14ac:dyDescent="0.25">
      <c r="A27" s="64"/>
      <c r="C27" s="49"/>
    </row>
    <row r="28" spans="1:5" ht="12.75" customHeight="1" x14ac:dyDescent="0.25">
      <c r="A28" s="64"/>
      <c r="C28" s="49"/>
    </row>
    <row r="29" spans="1:5" ht="12.75" customHeight="1" x14ac:dyDescent="0.25">
      <c r="A29" s="64"/>
      <c r="C29" s="49"/>
    </row>
    <row r="30" spans="1:5" ht="12.75" customHeight="1" x14ac:dyDescent="0.25">
      <c r="A30" s="64"/>
      <c r="C30" s="49"/>
    </row>
    <row r="31" spans="1:5" ht="12.75" customHeight="1" x14ac:dyDescent="0.25">
      <c r="A31" s="64"/>
      <c r="C31" s="49"/>
    </row>
    <row r="32" spans="1:5" ht="12.75" customHeight="1" x14ac:dyDescent="0.25">
      <c r="A32" s="64"/>
      <c r="C32" s="49"/>
    </row>
    <row r="33" spans="1:6" ht="12.75" customHeight="1" x14ac:dyDescent="0.25">
      <c r="A33" s="64"/>
      <c r="C33" s="49"/>
    </row>
    <row r="34" spans="1:6" ht="12.75" customHeight="1" x14ac:dyDescent="0.25">
      <c r="A34" s="64"/>
      <c r="C34" s="49"/>
    </row>
    <row r="35" spans="1:6" ht="12.75" customHeight="1" x14ac:dyDescent="0.25">
      <c r="A35" s="64"/>
      <c r="C35" s="49"/>
    </row>
    <row r="36" spans="1:6" s="66" customFormat="1" ht="12.75" customHeight="1" x14ac:dyDescent="0.25">
      <c r="A36" s="64"/>
      <c r="B36" s="65"/>
      <c r="C36" s="49"/>
      <c r="E36" s="49"/>
      <c r="F36" s="49"/>
    </row>
    <row r="37" spans="1:6" s="66" customFormat="1" ht="12.75" customHeight="1" x14ac:dyDescent="0.25">
      <c r="A37" s="64"/>
      <c r="B37" s="65"/>
      <c r="C37" s="49"/>
      <c r="E37" s="49"/>
      <c r="F37" s="49"/>
    </row>
    <row r="38" spans="1:6" s="66" customFormat="1" ht="12.75" customHeight="1" x14ac:dyDescent="0.25">
      <c r="A38" s="64"/>
      <c r="B38" s="65"/>
      <c r="C38" s="49"/>
      <c r="E38" s="49"/>
      <c r="F38" s="49"/>
    </row>
    <row r="39" spans="1:6" s="66" customFormat="1" ht="12.75" customHeight="1" x14ac:dyDescent="0.25">
      <c r="A39" s="64"/>
      <c r="B39" s="65"/>
      <c r="C39" s="49"/>
      <c r="E39" s="49"/>
      <c r="F39" s="49"/>
    </row>
    <row r="40" spans="1:6" s="66" customFormat="1" ht="12.75" customHeight="1" x14ac:dyDescent="0.25">
      <c r="A40" s="64"/>
      <c r="B40" s="65"/>
      <c r="C40" s="49"/>
      <c r="E40" s="49"/>
      <c r="F40" s="49"/>
    </row>
    <row r="41" spans="1:6" s="66" customFormat="1" ht="12.75" customHeight="1" x14ac:dyDescent="0.25">
      <c r="A41" s="64"/>
      <c r="B41" s="65"/>
      <c r="C41" s="49"/>
      <c r="E41" s="49"/>
      <c r="F41" s="49"/>
    </row>
    <row r="42" spans="1:6" s="66" customFormat="1" ht="12.75" customHeight="1" x14ac:dyDescent="0.25">
      <c r="A42" s="64"/>
      <c r="B42" s="65"/>
      <c r="C42" s="49"/>
      <c r="E42" s="49"/>
      <c r="F42" s="49"/>
    </row>
    <row r="43" spans="1:6" s="66" customFormat="1" ht="12.75" customHeight="1" x14ac:dyDescent="0.25">
      <c r="A43" s="64"/>
      <c r="B43" s="65"/>
      <c r="C43" s="49"/>
      <c r="E43" s="49"/>
      <c r="F43" s="49"/>
    </row>
    <row r="44" spans="1:6" s="66" customFormat="1" ht="12.75" customHeight="1" x14ac:dyDescent="0.25">
      <c r="A44" s="64"/>
      <c r="B44" s="65"/>
      <c r="C44" s="49"/>
      <c r="E44" s="49"/>
      <c r="F44" s="49"/>
    </row>
    <row r="45" spans="1:6" s="66" customFormat="1" ht="12.75" customHeight="1" x14ac:dyDescent="0.25">
      <c r="A45" s="64"/>
      <c r="B45" s="65"/>
      <c r="C45" s="49"/>
      <c r="E45" s="49"/>
      <c r="F45" s="49"/>
    </row>
    <row r="46" spans="1:6" s="66" customFormat="1" ht="12.75" customHeight="1" x14ac:dyDescent="0.25">
      <c r="A46" s="64"/>
      <c r="B46" s="65"/>
      <c r="C46" s="49"/>
      <c r="E46" s="49"/>
      <c r="F46" s="49"/>
    </row>
    <row r="47" spans="1:6" s="66" customFormat="1" ht="12.75" customHeight="1" x14ac:dyDescent="0.25">
      <c r="A47" s="64"/>
      <c r="B47" s="65"/>
      <c r="C47" s="49"/>
      <c r="E47" s="49"/>
      <c r="F47" s="49"/>
    </row>
    <row r="48" spans="1:6" s="66" customFormat="1" ht="12.75" customHeight="1" x14ac:dyDescent="0.25">
      <c r="A48" s="64"/>
      <c r="B48" s="65"/>
      <c r="C48" s="49"/>
      <c r="E48" s="49"/>
      <c r="F48" s="49"/>
    </row>
    <row r="49" spans="1:6" s="66" customFormat="1" ht="12.75" customHeight="1" x14ac:dyDescent="0.25">
      <c r="A49" s="64"/>
      <c r="B49" s="65"/>
      <c r="C49" s="49"/>
      <c r="E49" s="49"/>
      <c r="F49" s="49"/>
    </row>
    <row r="50" spans="1:6" s="66" customFormat="1" ht="12.75" customHeight="1" x14ac:dyDescent="0.25">
      <c r="A50" s="64"/>
      <c r="B50" s="65"/>
      <c r="C50" s="49"/>
      <c r="E50" s="49"/>
      <c r="F50" s="49"/>
    </row>
    <row r="51" spans="1:6" s="66" customFormat="1" ht="12.75" customHeight="1" x14ac:dyDescent="0.25">
      <c r="A51" s="64"/>
      <c r="B51" s="65"/>
      <c r="C51" s="49"/>
      <c r="E51" s="49"/>
      <c r="F51" s="49"/>
    </row>
    <row r="52" spans="1:6" s="66" customFormat="1" ht="12.75" customHeight="1" x14ac:dyDescent="0.25">
      <c r="A52" s="64"/>
      <c r="B52" s="65"/>
      <c r="C52" s="49"/>
      <c r="E52" s="49"/>
      <c r="F52" s="49"/>
    </row>
    <row r="53" spans="1:6" s="66" customFormat="1" ht="12.75" customHeight="1" x14ac:dyDescent="0.25">
      <c r="A53" s="64"/>
      <c r="B53" s="65"/>
      <c r="C53" s="49"/>
      <c r="E53" s="49"/>
      <c r="F53" s="49"/>
    </row>
    <row r="54" spans="1:6" s="66" customFormat="1" ht="12.75" customHeight="1" x14ac:dyDescent="0.25">
      <c r="A54" s="64"/>
      <c r="B54" s="65"/>
      <c r="C54" s="49"/>
      <c r="E54" s="49"/>
      <c r="F54" s="49"/>
    </row>
    <row r="55" spans="1:6" s="66" customFormat="1" ht="12.75" customHeight="1" x14ac:dyDescent="0.25">
      <c r="A55" s="64"/>
      <c r="B55" s="65"/>
      <c r="C55" s="49"/>
      <c r="E55" s="49"/>
      <c r="F55" s="49"/>
    </row>
    <row r="56" spans="1:6" s="66" customFormat="1" ht="12.75" customHeight="1" x14ac:dyDescent="0.25">
      <c r="A56" s="64"/>
      <c r="B56" s="65"/>
      <c r="C56" s="49"/>
      <c r="E56" s="49"/>
      <c r="F56" s="49"/>
    </row>
    <row r="57" spans="1:6" s="66" customFormat="1" ht="12.75" customHeight="1" x14ac:dyDescent="0.25">
      <c r="A57" s="64"/>
      <c r="B57" s="65"/>
      <c r="C57" s="49"/>
      <c r="E57" s="49"/>
      <c r="F57" s="49"/>
    </row>
    <row r="58" spans="1:6" s="66" customFormat="1" ht="12.75" customHeight="1" x14ac:dyDescent="0.25">
      <c r="A58" s="64"/>
      <c r="B58" s="65"/>
      <c r="C58" s="49"/>
      <c r="E58" s="49"/>
      <c r="F58" s="49"/>
    </row>
    <row r="59" spans="1:6" s="66" customFormat="1" ht="12.75" customHeight="1" x14ac:dyDescent="0.25">
      <c r="A59" s="64"/>
      <c r="B59" s="65"/>
      <c r="C59" s="49"/>
      <c r="E59" s="49"/>
      <c r="F59" s="49"/>
    </row>
    <row r="60" spans="1:6" s="66" customFormat="1" ht="12.75" customHeight="1" x14ac:dyDescent="0.25">
      <c r="A60" s="64"/>
      <c r="B60" s="65"/>
      <c r="C60" s="49"/>
      <c r="E60" s="49"/>
      <c r="F60" s="49"/>
    </row>
    <row r="61" spans="1:6" s="66" customFormat="1" ht="12.75" customHeight="1" x14ac:dyDescent="0.25">
      <c r="A61" s="64"/>
      <c r="B61" s="65"/>
      <c r="C61" s="49"/>
      <c r="E61" s="49"/>
      <c r="F61" s="49"/>
    </row>
    <row r="62" spans="1:6" s="66" customFormat="1" ht="12.75" customHeight="1" x14ac:dyDescent="0.25">
      <c r="A62" s="64"/>
      <c r="B62" s="65"/>
      <c r="C62" s="49"/>
      <c r="E62" s="49"/>
      <c r="F62" s="49"/>
    </row>
    <row r="63" spans="1:6" s="66" customFormat="1" ht="12.75" customHeight="1" x14ac:dyDescent="0.25">
      <c r="A63" s="64"/>
      <c r="B63" s="65"/>
      <c r="C63" s="49"/>
      <c r="E63" s="49"/>
      <c r="F63" s="49"/>
    </row>
    <row r="64" spans="1:6" s="66" customFormat="1" ht="12.75" customHeight="1" x14ac:dyDescent="0.25">
      <c r="A64" s="64"/>
      <c r="B64" s="65"/>
      <c r="C64" s="49"/>
      <c r="E64" s="49"/>
      <c r="F64" s="49"/>
    </row>
    <row r="65" spans="1:6" s="66" customFormat="1" ht="12.75" customHeight="1" x14ac:dyDescent="0.25">
      <c r="A65" s="64"/>
      <c r="B65" s="65"/>
      <c r="C65" s="49"/>
      <c r="E65" s="49"/>
      <c r="F65" s="49"/>
    </row>
    <row r="66" spans="1:6" s="66" customFormat="1" ht="12.75" customHeight="1" x14ac:dyDescent="0.25">
      <c r="A66" s="64"/>
      <c r="B66" s="65"/>
      <c r="C66" s="49"/>
      <c r="E66" s="49"/>
      <c r="F66" s="49"/>
    </row>
    <row r="67" spans="1:6" s="66" customFormat="1" ht="12.75" customHeight="1" x14ac:dyDescent="0.25">
      <c r="A67" s="64"/>
      <c r="B67" s="65"/>
      <c r="C67" s="49"/>
      <c r="E67" s="49"/>
      <c r="F67" s="49"/>
    </row>
    <row r="68" spans="1:6" s="66" customFormat="1" ht="12.75" customHeight="1" x14ac:dyDescent="0.25">
      <c r="A68" s="64"/>
      <c r="B68" s="65"/>
      <c r="C68" s="49"/>
      <c r="E68" s="49"/>
      <c r="F68" s="49"/>
    </row>
    <row r="69" spans="1:6" s="66" customFormat="1" ht="12.75" customHeight="1" x14ac:dyDescent="0.25">
      <c r="A69" s="64"/>
      <c r="B69" s="65"/>
      <c r="C69" s="49"/>
      <c r="E69" s="49"/>
      <c r="F69" s="49"/>
    </row>
    <row r="70" spans="1:6" s="66" customFormat="1" ht="12.75" customHeight="1" x14ac:dyDescent="0.25">
      <c r="A70" s="64"/>
      <c r="B70" s="65"/>
      <c r="C70" s="49"/>
      <c r="E70" s="49"/>
      <c r="F70" s="49"/>
    </row>
    <row r="71" spans="1:6" s="66" customFormat="1" ht="12.75" customHeight="1" x14ac:dyDescent="0.25">
      <c r="A71" s="64"/>
      <c r="B71" s="65"/>
      <c r="C71" s="49"/>
      <c r="E71" s="49"/>
      <c r="F71" s="49"/>
    </row>
    <row r="72" spans="1:6" s="66" customFormat="1" ht="12.75" customHeight="1" x14ac:dyDescent="0.25">
      <c r="A72" s="64"/>
      <c r="B72" s="65"/>
      <c r="C72" s="49"/>
      <c r="E72" s="49"/>
      <c r="F72" s="49"/>
    </row>
    <row r="73" spans="1:6" s="66" customFormat="1" ht="12.75" customHeight="1" x14ac:dyDescent="0.25">
      <c r="A73" s="64"/>
      <c r="B73" s="65"/>
      <c r="C73" s="49"/>
      <c r="E73" s="49"/>
      <c r="F73" s="49"/>
    </row>
    <row r="74" spans="1:6" s="66" customFormat="1" ht="12.75" customHeight="1" x14ac:dyDescent="0.25">
      <c r="A74" s="64"/>
      <c r="B74" s="65"/>
      <c r="C74" s="49"/>
      <c r="E74" s="49"/>
      <c r="F74" s="49"/>
    </row>
    <row r="75" spans="1:6" s="66" customFormat="1" ht="12.75" customHeight="1" x14ac:dyDescent="0.25">
      <c r="A75" s="64"/>
      <c r="B75" s="65"/>
      <c r="C75" s="49"/>
      <c r="E75" s="49"/>
      <c r="F75" s="49"/>
    </row>
    <row r="76" spans="1:6" s="66" customFormat="1" ht="12.75" customHeight="1" x14ac:dyDescent="0.25">
      <c r="A76" s="64"/>
      <c r="B76" s="65"/>
      <c r="C76" s="49"/>
      <c r="E76" s="49"/>
      <c r="F76" s="49"/>
    </row>
    <row r="77" spans="1:6" s="66" customFormat="1" ht="12.75" customHeight="1" x14ac:dyDescent="0.25">
      <c r="A77" s="64"/>
      <c r="B77" s="65"/>
      <c r="C77" s="49"/>
      <c r="E77" s="49"/>
      <c r="F77" s="49"/>
    </row>
    <row r="78" spans="1:6" s="66" customFormat="1" ht="12.75" customHeight="1" x14ac:dyDescent="0.25">
      <c r="A78" s="64"/>
      <c r="B78" s="65"/>
      <c r="C78" s="49"/>
      <c r="E78" s="49"/>
      <c r="F78" s="49"/>
    </row>
    <row r="79" spans="1:6" s="66" customFormat="1" ht="12.75" customHeight="1" x14ac:dyDescent="0.25">
      <c r="A79" s="64"/>
      <c r="B79" s="65"/>
      <c r="C79" s="49"/>
      <c r="E79" s="49"/>
      <c r="F79" s="49"/>
    </row>
    <row r="80" spans="1:6" s="66" customFormat="1" ht="12.75" customHeight="1" x14ac:dyDescent="0.25">
      <c r="A80" s="64"/>
      <c r="B80" s="65"/>
      <c r="C80" s="49"/>
      <c r="E80" s="49"/>
      <c r="F80" s="49"/>
    </row>
    <row r="81" spans="1:6" s="66" customFormat="1" ht="12.75" customHeight="1" x14ac:dyDescent="0.25">
      <c r="A81" s="64"/>
      <c r="B81" s="65"/>
      <c r="C81" s="49"/>
      <c r="E81" s="49"/>
      <c r="F81" s="49"/>
    </row>
    <row r="82" spans="1:6" s="66" customFormat="1" ht="12.75" customHeight="1" x14ac:dyDescent="0.25">
      <c r="A82" s="64"/>
      <c r="B82" s="65"/>
      <c r="C82" s="49"/>
      <c r="E82" s="49"/>
      <c r="F82" s="49"/>
    </row>
    <row r="83" spans="1:6" s="66" customFormat="1" ht="12.75" customHeight="1" x14ac:dyDescent="0.25">
      <c r="A83" s="64"/>
      <c r="B83" s="65"/>
      <c r="C83" s="49"/>
      <c r="E83" s="49"/>
      <c r="F83" s="49"/>
    </row>
    <row r="84" spans="1:6" s="66" customFormat="1" ht="12.75" customHeight="1" x14ac:dyDescent="0.25">
      <c r="A84" s="64"/>
      <c r="B84" s="65"/>
      <c r="C84" s="49"/>
      <c r="E84" s="49"/>
      <c r="F84" s="49"/>
    </row>
    <row r="85" spans="1:6" s="66" customFormat="1" ht="12.75" customHeight="1" x14ac:dyDescent="0.25">
      <c r="A85" s="64"/>
      <c r="B85" s="65"/>
      <c r="C85" s="49"/>
      <c r="E85" s="49"/>
      <c r="F85" s="49"/>
    </row>
    <row r="86" spans="1:6" s="66" customFormat="1" ht="12.75" customHeight="1" x14ac:dyDescent="0.25">
      <c r="A86" s="64"/>
      <c r="B86" s="65"/>
      <c r="C86" s="49"/>
      <c r="E86" s="49"/>
      <c r="F86" s="49"/>
    </row>
    <row r="87" spans="1:6" s="66" customFormat="1" ht="12.75" customHeight="1" x14ac:dyDescent="0.25">
      <c r="A87" s="64"/>
      <c r="B87" s="65"/>
      <c r="C87" s="49"/>
      <c r="E87" s="49"/>
      <c r="F87" s="49"/>
    </row>
    <row r="88" spans="1:6" s="66" customFormat="1" ht="12.75" customHeight="1" x14ac:dyDescent="0.25">
      <c r="A88" s="64"/>
      <c r="B88" s="65"/>
      <c r="C88" s="49"/>
      <c r="E88" s="49"/>
      <c r="F88" s="49"/>
    </row>
    <row r="89" spans="1:6" s="66" customFormat="1" ht="12.75" customHeight="1" x14ac:dyDescent="0.25">
      <c r="A89" s="64"/>
      <c r="B89" s="65"/>
      <c r="C89" s="49"/>
      <c r="E89" s="49"/>
      <c r="F89" s="49"/>
    </row>
    <row r="90" spans="1:6" s="66" customFormat="1" ht="12.75" customHeight="1" x14ac:dyDescent="0.25">
      <c r="A90" s="64"/>
      <c r="B90" s="65"/>
      <c r="C90" s="49"/>
      <c r="E90" s="49"/>
      <c r="F90" s="49"/>
    </row>
    <row r="91" spans="1:6" s="66" customFormat="1" ht="12.75" customHeight="1" x14ac:dyDescent="0.25">
      <c r="A91" s="64"/>
      <c r="B91" s="65"/>
      <c r="C91" s="49"/>
      <c r="E91" s="49"/>
      <c r="F91" s="49"/>
    </row>
    <row r="92" spans="1:6" s="66" customFormat="1" ht="12.75" customHeight="1" x14ac:dyDescent="0.25">
      <c r="A92" s="64"/>
      <c r="B92" s="65"/>
      <c r="C92" s="49"/>
      <c r="E92" s="49"/>
      <c r="F92" s="49"/>
    </row>
    <row r="93" spans="1:6" s="66" customFormat="1" ht="12.75" customHeight="1" x14ac:dyDescent="0.25">
      <c r="A93" s="64"/>
      <c r="B93" s="65"/>
      <c r="C93" s="49"/>
      <c r="E93" s="49"/>
      <c r="F93" s="49"/>
    </row>
    <row r="94" spans="1:6" s="66" customFormat="1" ht="12.75" customHeight="1" x14ac:dyDescent="0.25">
      <c r="A94" s="64"/>
      <c r="B94" s="65"/>
      <c r="C94" s="49"/>
      <c r="E94" s="49"/>
      <c r="F94" s="49"/>
    </row>
    <row r="95" spans="1:6" s="66" customFormat="1" ht="12.75" customHeight="1" x14ac:dyDescent="0.25">
      <c r="A95" s="64"/>
      <c r="B95" s="65"/>
      <c r="C95" s="49"/>
      <c r="E95" s="49"/>
      <c r="F95" s="49"/>
    </row>
    <row r="96" spans="1:6" s="66" customFormat="1" ht="12.75" customHeight="1" x14ac:dyDescent="0.25">
      <c r="A96" s="64"/>
      <c r="B96" s="65"/>
      <c r="C96" s="49"/>
      <c r="E96" s="49"/>
      <c r="F96" s="49"/>
    </row>
    <row r="97" spans="1:6" s="66" customFormat="1" ht="12.75" customHeight="1" x14ac:dyDescent="0.25">
      <c r="A97" s="64"/>
      <c r="B97" s="65"/>
      <c r="C97" s="49"/>
      <c r="E97" s="49"/>
      <c r="F97" s="49"/>
    </row>
    <row r="98" spans="1:6" s="66" customFormat="1" ht="12.75" customHeight="1" x14ac:dyDescent="0.25">
      <c r="A98" s="64"/>
      <c r="B98" s="65"/>
      <c r="C98" s="49"/>
      <c r="E98" s="49"/>
      <c r="F98" s="49"/>
    </row>
    <row r="99" spans="1:6" s="66" customFormat="1" ht="12.75" customHeight="1" x14ac:dyDescent="0.25">
      <c r="A99" s="64"/>
      <c r="B99" s="65"/>
      <c r="C99" s="49"/>
      <c r="E99" s="49"/>
      <c r="F99" s="49"/>
    </row>
    <row r="100" spans="1:6" s="66" customFormat="1" ht="12.75" customHeight="1" x14ac:dyDescent="0.25">
      <c r="A100" s="64"/>
      <c r="B100" s="65"/>
      <c r="C100" s="49"/>
      <c r="E100" s="49"/>
      <c r="F100" s="49"/>
    </row>
    <row r="101" spans="1:6" s="66" customFormat="1" ht="12.75" customHeight="1" x14ac:dyDescent="0.25">
      <c r="A101" s="64"/>
      <c r="B101" s="65"/>
      <c r="C101" s="49"/>
      <c r="E101" s="49"/>
      <c r="F101" s="49"/>
    </row>
    <row r="102" spans="1:6" s="66" customFormat="1" ht="12.75" customHeight="1" x14ac:dyDescent="0.25">
      <c r="A102" s="64"/>
      <c r="B102" s="65"/>
      <c r="C102" s="49"/>
      <c r="E102" s="49"/>
      <c r="F102" s="49"/>
    </row>
    <row r="103" spans="1:6" s="66" customFormat="1" ht="12.75" customHeight="1" x14ac:dyDescent="0.25">
      <c r="A103" s="64"/>
      <c r="B103" s="65"/>
      <c r="C103" s="49"/>
      <c r="E103" s="49"/>
      <c r="F103" s="49"/>
    </row>
    <row r="104" spans="1:6" s="66" customFormat="1" ht="12.75" customHeight="1" x14ac:dyDescent="0.25">
      <c r="A104" s="64"/>
      <c r="B104" s="65"/>
      <c r="C104" s="49"/>
      <c r="E104" s="49"/>
      <c r="F104" s="49"/>
    </row>
    <row r="105" spans="1:6" s="66" customFormat="1" ht="12.75" customHeight="1" x14ac:dyDescent="0.25">
      <c r="A105" s="64"/>
      <c r="B105" s="65"/>
      <c r="C105" s="49"/>
      <c r="E105" s="49"/>
      <c r="F105" s="49"/>
    </row>
    <row r="106" spans="1:6" s="66" customFormat="1" ht="12.75" customHeight="1" x14ac:dyDescent="0.25">
      <c r="A106" s="64"/>
      <c r="B106" s="65"/>
      <c r="C106" s="49"/>
      <c r="E106" s="49"/>
      <c r="F106" s="49"/>
    </row>
    <row r="107" spans="1:6" s="66" customFormat="1" ht="12.75" customHeight="1" x14ac:dyDescent="0.25">
      <c r="A107" s="64"/>
      <c r="B107" s="65"/>
      <c r="C107" s="49"/>
      <c r="E107" s="49"/>
      <c r="F107" s="49"/>
    </row>
    <row r="108" spans="1:6" s="66" customFormat="1" ht="12.75" customHeight="1" x14ac:dyDescent="0.25">
      <c r="A108" s="64"/>
      <c r="B108" s="65"/>
      <c r="C108" s="49"/>
      <c r="E108" s="49"/>
      <c r="F108" s="49"/>
    </row>
    <row r="109" spans="1:6" s="66" customFormat="1" ht="12.75" customHeight="1" x14ac:dyDescent="0.25">
      <c r="A109" s="64"/>
      <c r="B109" s="65"/>
      <c r="C109" s="49"/>
      <c r="E109" s="49"/>
      <c r="F109" s="49"/>
    </row>
    <row r="110" spans="1:6" s="66" customFormat="1" ht="12.75" customHeight="1" x14ac:dyDescent="0.25">
      <c r="A110" s="64"/>
      <c r="B110" s="65"/>
      <c r="C110" s="49"/>
      <c r="E110" s="49"/>
      <c r="F110" s="49"/>
    </row>
    <row r="111" spans="1:6" s="66" customFormat="1" ht="12.75" customHeight="1" x14ac:dyDescent="0.25">
      <c r="A111" s="64"/>
      <c r="B111" s="65"/>
      <c r="C111" s="49"/>
      <c r="E111" s="49"/>
      <c r="F111" s="49"/>
    </row>
    <row r="112" spans="1:6" s="66" customFormat="1" ht="12.75" customHeight="1" x14ac:dyDescent="0.25">
      <c r="A112" s="64"/>
      <c r="B112" s="65"/>
      <c r="C112" s="49"/>
      <c r="E112" s="49"/>
      <c r="F112" s="49"/>
    </row>
    <row r="113" spans="1:6" s="66" customFormat="1" ht="12.75" customHeight="1" x14ac:dyDescent="0.25">
      <c r="A113" s="64"/>
      <c r="B113" s="65"/>
      <c r="C113" s="49"/>
      <c r="E113" s="49"/>
      <c r="F113" s="49"/>
    </row>
    <row r="114" spans="1:6" s="66" customFormat="1" ht="12.75" customHeight="1" x14ac:dyDescent="0.25">
      <c r="A114" s="64"/>
      <c r="B114" s="65"/>
      <c r="C114" s="49"/>
      <c r="E114" s="49"/>
      <c r="F114" s="49"/>
    </row>
    <row r="115" spans="1:6" s="66" customFormat="1" ht="12.75" customHeight="1" x14ac:dyDescent="0.25">
      <c r="A115" s="64"/>
      <c r="B115" s="65"/>
      <c r="C115" s="49"/>
      <c r="E115" s="49"/>
      <c r="F115" s="49"/>
    </row>
    <row r="116" spans="1:6" s="66" customFormat="1" ht="12.75" customHeight="1" x14ac:dyDescent="0.25">
      <c r="A116" s="64"/>
      <c r="B116" s="65"/>
      <c r="C116" s="49"/>
      <c r="E116" s="49"/>
      <c r="F116" s="49"/>
    </row>
    <row r="117" spans="1:6" s="66" customFormat="1" ht="12.75" customHeight="1" x14ac:dyDescent="0.25">
      <c r="A117" s="64"/>
      <c r="B117" s="65"/>
      <c r="C117" s="49"/>
      <c r="E117" s="49"/>
      <c r="F117" s="49"/>
    </row>
    <row r="118" spans="1:6" s="66" customFormat="1" ht="12.75" customHeight="1" x14ac:dyDescent="0.25">
      <c r="A118" s="64"/>
      <c r="B118" s="65"/>
      <c r="C118" s="49"/>
      <c r="E118" s="49"/>
      <c r="F118" s="49"/>
    </row>
    <row r="119" spans="1:6" s="66" customFormat="1" ht="12.75" customHeight="1" x14ac:dyDescent="0.25">
      <c r="A119" s="64"/>
      <c r="B119" s="65"/>
      <c r="C119" s="49"/>
      <c r="E119" s="49"/>
      <c r="F119" s="49"/>
    </row>
    <row r="120" spans="1:6" s="66" customFormat="1" ht="12.75" customHeight="1" x14ac:dyDescent="0.25">
      <c r="A120" s="64"/>
      <c r="B120" s="65"/>
      <c r="C120" s="49"/>
      <c r="E120" s="49"/>
      <c r="F120" s="49"/>
    </row>
    <row r="121" spans="1:6" s="66" customFormat="1" ht="12.75" customHeight="1" x14ac:dyDescent="0.25">
      <c r="A121" s="64"/>
      <c r="B121" s="65"/>
      <c r="C121" s="49"/>
      <c r="E121" s="49"/>
      <c r="F121" s="49"/>
    </row>
    <row r="122" spans="1:6" s="66" customFormat="1" ht="12.75" customHeight="1" x14ac:dyDescent="0.25">
      <c r="A122" s="64"/>
      <c r="B122" s="65"/>
      <c r="C122" s="49"/>
      <c r="E122" s="49"/>
      <c r="F122" s="49"/>
    </row>
    <row r="123" spans="1:6" s="66" customFormat="1" ht="12.75" customHeight="1" x14ac:dyDescent="0.25">
      <c r="A123" s="64"/>
      <c r="B123" s="65"/>
      <c r="C123" s="49"/>
      <c r="E123" s="49"/>
      <c r="F123" s="49"/>
    </row>
    <row r="124" spans="1:6" s="66" customFormat="1" ht="12.75" customHeight="1" x14ac:dyDescent="0.25">
      <c r="A124" s="64"/>
      <c r="B124" s="65"/>
      <c r="C124" s="49"/>
      <c r="E124" s="49"/>
      <c r="F124" s="49"/>
    </row>
    <row r="125" spans="1:6" s="66" customFormat="1" ht="12.75" customHeight="1" x14ac:dyDescent="0.25">
      <c r="A125" s="64"/>
      <c r="B125" s="65"/>
      <c r="C125" s="49"/>
      <c r="E125" s="49"/>
      <c r="F125" s="49"/>
    </row>
    <row r="126" spans="1:6" s="66" customFormat="1" ht="12.75" customHeight="1" x14ac:dyDescent="0.25">
      <c r="A126" s="64"/>
      <c r="B126" s="65"/>
      <c r="C126" s="49"/>
      <c r="E126" s="49"/>
      <c r="F126" s="49"/>
    </row>
    <row r="127" spans="1:6" s="66" customFormat="1" ht="12.75" customHeight="1" x14ac:dyDescent="0.25">
      <c r="A127" s="64"/>
      <c r="B127" s="65"/>
      <c r="C127" s="49"/>
      <c r="E127" s="49"/>
      <c r="F127" s="49"/>
    </row>
    <row r="128" spans="1:6" s="66" customFormat="1" ht="12.75" customHeight="1" x14ac:dyDescent="0.25">
      <c r="A128" s="64"/>
      <c r="B128" s="65"/>
      <c r="C128" s="49"/>
      <c r="E128" s="49"/>
      <c r="F128" s="49"/>
    </row>
    <row r="129" spans="1:6" s="66" customFormat="1" ht="12.75" customHeight="1" x14ac:dyDescent="0.25">
      <c r="A129" s="64"/>
      <c r="B129" s="65"/>
      <c r="C129" s="49"/>
      <c r="E129" s="49"/>
      <c r="F129" s="49"/>
    </row>
    <row r="130" spans="1:6" s="66" customFormat="1" ht="12.75" customHeight="1" x14ac:dyDescent="0.25">
      <c r="A130" s="64"/>
      <c r="B130" s="65"/>
      <c r="C130" s="49"/>
      <c r="E130" s="49"/>
      <c r="F130" s="49"/>
    </row>
    <row r="131" spans="1:6" s="66" customFormat="1" ht="12.75" customHeight="1" x14ac:dyDescent="0.25">
      <c r="A131" s="64"/>
      <c r="B131" s="65"/>
      <c r="C131" s="49"/>
      <c r="E131" s="49"/>
      <c r="F131" s="49"/>
    </row>
    <row r="132" spans="1:6" s="66" customFormat="1" ht="12.75" customHeight="1" x14ac:dyDescent="0.25">
      <c r="A132" s="64"/>
      <c r="B132" s="65"/>
      <c r="C132" s="49"/>
      <c r="E132" s="49"/>
      <c r="F132" s="49"/>
    </row>
    <row r="133" spans="1:6" s="66" customFormat="1" ht="12.75" customHeight="1" x14ac:dyDescent="0.25">
      <c r="A133" s="64"/>
      <c r="B133" s="65"/>
      <c r="C133" s="49"/>
      <c r="E133" s="49"/>
      <c r="F133" s="49"/>
    </row>
    <row r="134" spans="1:6" s="66" customFormat="1" ht="12.75" customHeight="1" x14ac:dyDescent="0.25">
      <c r="A134" s="64"/>
      <c r="B134" s="65"/>
      <c r="C134" s="49"/>
      <c r="E134" s="49"/>
      <c r="F134" s="49"/>
    </row>
    <row r="135" spans="1:6" s="66" customFormat="1" ht="12.75" customHeight="1" x14ac:dyDescent="0.25">
      <c r="A135" s="64"/>
      <c r="B135" s="65"/>
      <c r="C135" s="49"/>
      <c r="E135" s="49"/>
      <c r="F135" s="49"/>
    </row>
    <row r="136" spans="1:6" s="66" customFormat="1" ht="12.75" customHeight="1" x14ac:dyDescent="0.25">
      <c r="A136" s="64"/>
      <c r="B136" s="65"/>
      <c r="C136" s="49"/>
      <c r="E136" s="49"/>
      <c r="F136" s="49"/>
    </row>
    <row r="137" spans="1:6" s="66" customFormat="1" ht="12.75" customHeight="1" x14ac:dyDescent="0.25">
      <c r="A137" s="64"/>
      <c r="B137" s="65"/>
      <c r="C137" s="49"/>
      <c r="E137" s="49"/>
      <c r="F137" s="49"/>
    </row>
    <row r="138" spans="1:6" s="66" customFormat="1" ht="12.75" customHeight="1" x14ac:dyDescent="0.25">
      <c r="A138" s="64"/>
      <c r="B138" s="65"/>
      <c r="C138" s="49"/>
      <c r="E138" s="49"/>
      <c r="F138" s="49"/>
    </row>
    <row r="139" spans="1:6" s="66" customFormat="1" ht="12.75" customHeight="1" x14ac:dyDescent="0.25">
      <c r="A139" s="64"/>
      <c r="B139" s="65"/>
      <c r="C139" s="49"/>
      <c r="E139" s="49"/>
      <c r="F139" s="49"/>
    </row>
    <row r="140" spans="1:6" s="66" customFormat="1" ht="12.75" customHeight="1" x14ac:dyDescent="0.25">
      <c r="A140" s="64"/>
      <c r="B140" s="65"/>
      <c r="C140" s="49"/>
      <c r="E140" s="49"/>
      <c r="F140" s="49"/>
    </row>
    <row r="141" spans="1:6" s="66" customFormat="1" ht="12.75" customHeight="1" x14ac:dyDescent="0.25">
      <c r="A141" s="64"/>
      <c r="B141" s="65"/>
      <c r="C141" s="49"/>
      <c r="E141" s="49"/>
      <c r="F141" s="49"/>
    </row>
    <row r="142" spans="1:6" s="66" customFormat="1" ht="12.75" customHeight="1" x14ac:dyDescent="0.25">
      <c r="A142" s="64"/>
      <c r="B142" s="65"/>
      <c r="C142" s="49"/>
      <c r="E142" s="49"/>
      <c r="F142" s="49"/>
    </row>
    <row r="143" spans="1:6" s="66" customFormat="1" ht="12.75" customHeight="1" x14ac:dyDescent="0.25">
      <c r="A143" s="64"/>
      <c r="B143" s="65"/>
      <c r="C143" s="49"/>
      <c r="E143" s="49"/>
      <c r="F143" s="49"/>
    </row>
    <row r="144" spans="1:6" s="66" customFormat="1" ht="12.75" customHeight="1" x14ac:dyDescent="0.25">
      <c r="A144" s="64"/>
      <c r="B144" s="65"/>
      <c r="C144" s="49"/>
      <c r="E144" s="49"/>
      <c r="F144" s="49"/>
    </row>
    <row r="145" spans="1:6" s="66" customFormat="1" ht="12.75" customHeight="1" x14ac:dyDescent="0.25">
      <c r="A145" s="64"/>
      <c r="B145" s="65"/>
      <c r="C145" s="49"/>
      <c r="E145" s="49"/>
      <c r="F145" s="49"/>
    </row>
    <row r="146" spans="1:6" s="66" customFormat="1" ht="12.75" customHeight="1" x14ac:dyDescent="0.25">
      <c r="A146" s="64"/>
      <c r="B146" s="65"/>
      <c r="C146" s="49"/>
      <c r="E146" s="49"/>
      <c r="F146" s="49"/>
    </row>
    <row r="147" spans="1:6" s="66" customFormat="1" ht="12.75" customHeight="1" x14ac:dyDescent="0.25">
      <c r="A147" s="64"/>
      <c r="B147" s="65"/>
      <c r="C147" s="49"/>
      <c r="E147" s="49"/>
      <c r="F147" s="49"/>
    </row>
  </sheetData>
  <sheetProtection selectLockedCells="1" selectUnlockedCells="1"/>
  <mergeCells count="6">
    <mergeCell ref="A24:D24"/>
    <mergeCell ref="A1:D1"/>
    <mergeCell ref="A2:D2"/>
    <mergeCell ref="A18:D18"/>
    <mergeCell ref="A20:D20"/>
    <mergeCell ref="A22:D22"/>
  </mergeCells>
  <printOptions horizontalCentered="1"/>
  <pageMargins left="1.1812499999999999" right="0.49236111111111114" top="0.9243055555555556" bottom="0.70208333333333339" header="0.49236111111111114" footer="0.49236111111111114"/>
  <pageSetup paperSize="9" orientation="portrait" useFirstPageNumber="1" horizontalDpi="300" verticalDpi="300" r:id="rId1"/>
  <headerFooter alignWithMargins="0">
    <oddHeader>&amp;R3-NAČRT GRADBENIH KONSTRUKCIJ
Dodatni terminal za BUS na mejnem prehodu Obrežje
št. proj.: 01-TS/1/20-17</oddHeader>
    <oddFooter>&amp;LREKAPITULACIJA&amp;R&amp;P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2"/>
  <sheetViews>
    <sheetView tabSelected="1" view="pageBreakPreview" zoomScale="140" zoomScaleNormal="100" zoomScaleSheetLayoutView="140" workbookViewId="0">
      <selection activeCell="E6" sqref="E6"/>
    </sheetView>
  </sheetViews>
  <sheetFormatPr defaultRowHeight="15" x14ac:dyDescent="0.25"/>
  <cols>
    <col min="2" max="2" width="38" customWidth="1"/>
    <col min="6" max="6" width="10.5703125" style="26" bestFit="1" customWidth="1"/>
  </cols>
  <sheetData>
    <row r="2" spans="1:6" ht="15.75" thickBot="1" x14ac:dyDescent="0.3"/>
    <row r="3" spans="1:6" ht="15.75" thickBot="1" x14ac:dyDescent="0.3">
      <c r="B3" s="1" t="s">
        <v>0</v>
      </c>
      <c r="C3" s="2"/>
      <c r="D3" s="2"/>
      <c r="E3" s="2"/>
      <c r="F3" s="27"/>
    </row>
    <row r="4" spans="1:6" ht="30" x14ac:dyDescent="0.25">
      <c r="B4" s="3"/>
      <c r="C4" s="4" t="s">
        <v>1</v>
      </c>
      <c r="D4" s="4" t="s">
        <v>2</v>
      </c>
      <c r="E4" s="5" t="s">
        <v>3</v>
      </c>
      <c r="F4" s="28" t="s">
        <v>4</v>
      </c>
    </row>
    <row r="5" spans="1:6" x14ac:dyDescent="0.25">
      <c r="A5" s="38" t="s">
        <v>73</v>
      </c>
      <c r="B5" s="3" t="s">
        <v>5</v>
      </c>
      <c r="C5" s="4"/>
      <c r="D5" s="4"/>
      <c r="E5" s="5"/>
      <c r="F5" s="28"/>
    </row>
    <row r="6" spans="1:6" ht="60" x14ac:dyDescent="0.25">
      <c r="A6" s="38" t="s">
        <v>74</v>
      </c>
      <c r="B6" s="6" t="s">
        <v>6</v>
      </c>
      <c r="C6" s="7">
        <v>1</v>
      </c>
      <c r="D6" s="7" t="s">
        <v>7</v>
      </c>
      <c r="E6" s="7">
        <v>0</v>
      </c>
      <c r="F6" s="29">
        <f>C6*E6</f>
        <v>0</v>
      </c>
    </row>
    <row r="7" spans="1:6" ht="45" x14ac:dyDescent="0.25">
      <c r="A7" s="38" t="s">
        <v>76</v>
      </c>
      <c r="B7" s="6" t="s">
        <v>8</v>
      </c>
      <c r="C7" s="7">
        <v>1</v>
      </c>
      <c r="D7" s="7" t="s">
        <v>7</v>
      </c>
      <c r="E7" s="7">
        <v>0</v>
      </c>
      <c r="F7" s="29">
        <f t="shared" ref="F7:F9" si="0">C7*E7</f>
        <v>0</v>
      </c>
    </row>
    <row r="8" spans="1:6" ht="60" x14ac:dyDescent="0.25">
      <c r="A8" s="38" t="s">
        <v>77</v>
      </c>
      <c r="B8" s="6" t="s">
        <v>9</v>
      </c>
      <c r="C8" s="7">
        <v>1</v>
      </c>
      <c r="D8" s="7" t="s">
        <v>7</v>
      </c>
      <c r="E8" s="7">
        <v>0</v>
      </c>
      <c r="F8" s="29">
        <f t="shared" si="0"/>
        <v>0</v>
      </c>
    </row>
    <row r="9" spans="1:6" ht="45" x14ac:dyDescent="0.25">
      <c r="A9" s="39" t="s">
        <v>78</v>
      </c>
      <c r="B9" s="22" t="s">
        <v>10</v>
      </c>
      <c r="C9" s="12">
        <v>5</v>
      </c>
      <c r="D9" s="12" t="s">
        <v>11</v>
      </c>
      <c r="E9" s="12">
        <v>0</v>
      </c>
      <c r="F9" s="30">
        <f t="shared" si="0"/>
        <v>0</v>
      </c>
    </row>
    <row r="10" spans="1:6" x14ac:dyDescent="0.25">
      <c r="B10" s="6"/>
      <c r="C10" s="7"/>
      <c r="D10" s="7"/>
      <c r="E10" s="23" t="str">
        <f>B5</f>
        <v>Pripravljalna in rušitvena dela</v>
      </c>
      <c r="F10" s="31">
        <f>SUM(F6:F9)</f>
        <v>0</v>
      </c>
    </row>
    <row r="11" spans="1:6" x14ac:dyDescent="0.25">
      <c r="B11" s="6"/>
      <c r="C11" s="7"/>
      <c r="D11" s="7"/>
      <c r="E11" s="21"/>
      <c r="F11" s="31"/>
    </row>
    <row r="12" spans="1:6" x14ac:dyDescent="0.25">
      <c r="A12" s="38" t="s">
        <v>79</v>
      </c>
      <c r="B12" s="3" t="s">
        <v>12</v>
      </c>
      <c r="C12" s="4"/>
      <c r="D12" s="4"/>
      <c r="E12" s="5"/>
      <c r="F12" s="28"/>
    </row>
    <row r="13" spans="1:6" x14ac:dyDescent="0.25">
      <c r="A13" s="38" t="s">
        <v>80</v>
      </c>
      <c r="B13" s="8" t="s">
        <v>13</v>
      </c>
      <c r="C13" s="7">
        <v>6</v>
      </c>
      <c r="D13" s="7" t="s">
        <v>14</v>
      </c>
      <c r="E13" s="7">
        <v>0</v>
      </c>
      <c r="F13" s="29">
        <f>C13*E13</f>
        <v>0</v>
      </c>
    </row>
    <row r="14" spans="1:6" x14ac:dyDescent="0.25">
      <c r="A14" s="38" t="s">
        <v>81</v>
      </c>
      <c r="B14" s="8" t="s">
        <v>15</v>
      </c>
      <c r="C14" s="7">
        <v>35</v>
      </c>
      <c r="D14" s="7" t="s">
        <v>11</v>
      </c>
      <c r="E14" s="7">
        <v>0</v>
      </c>
      <c r="F14" s="29">
        <f>C14*E14</f>
        <v>0</v>
      </c>
    </row>
    <row r="15" spans="1:6" x14ac:dyDescent="0.25">
      <c r="A15" s="38" t="s">
        <v>82</v>
      </c>
      <c r="B15" s="8" t="s">
        <v>16</v>
      </c>
      <c r="C15" s="7">
        <v>85</v>
      </c>
      <c r="D15" s="7" t="s">
        <v>17</v>
      </c>
      <c r="E15" s="7">
        <v>0</v>
      </c>
      <c r="F15" s="29">
        <f>C15*E15</f>
        <v>0</v>
      </c>
    </row>
    <row r="16" spans="1:6" ht="45" x14ac:dyDescent="0.25">
      <c r="A16" s="38" t="s">
        <v>83</v>
      </c>
      <c r="B16" s="8" t="s">
        <v>18</v>
      </c>
      <c r="C16" s="7">
        <v>15</v>
      </c>
      <c r="D16" s="7" t="s">
        <v>17</v>
      </c>
      <c r="E16" s="7">
        <v>0</v>
      </c>
      <c r="F16" s="29">
        <f>C16*E16</f>
        <v>0</v>
      </c>
    </row>
    <row r="17" spans="1:6" ht="30" x14ac:dyDescent="0.25">
      <c r="A17" s="39" t="s">
        <v>84</v>
      </c>
      <c r="B17" s="11" t="s">
        <v>19</v>
      </c>
      <c r="C17" s="12">
        <v>24</v>
      </c>
      <c r="D17" s="12" t="s">
        <v>11</v>
      </c>
      <c r="E17" s="12">
        <v>0</v>
      </c>
      <c r="F17" s="30">
        <f>C17*E17</f>
        <v>0</v>
      </c>
    </row>
    <row r="18" spans="1:6" x14ac:dyDescent="0.25">
      <c r="B18" s="8"/>
      <c r="C18" s="7"/>
      <c r="D18" s="7"/>
      <c r="E18" s="23" t="str">
        <f>B12</f>
        <v>Zemeljska dela</v>
      </c>
      <c r="F18" s="31">
        <f>SUM(F13:F17)</f>
        <v>0</v>
      </c>
    </row>
    <row r="20" spans="1:6" x14ac:dyDescent="0.25">
      <c r="A20" s="38" t="s">
        <v>85</v>
      </c>
      <c r="B20" s="3" t="s">
        <v>20</v>
      </c>
      <c r="C20" s="4"/>
      <c r="D20" s="4"/>
      <c r="E20" s="5"/>
      <c r="F20" s="28"/>
    </row>
    <row r="21" spans="1:6" ht="30" x14ac:dyDescent="0.25">
      <c r="A21" s="38" t="s">
        <v>86</v>
      </c>
      <c r="B21" s="8" t="s">
        <v>21</v>
      </c>
      <c r="C21" s="7">
        <f>0.5*0.5*(3.6*2+2*8)</f>
        <v>5.8</v>
      </c>
      <c r="D21" s="7" t="s">
        <v>17</v>
      </c>
      <c r="E21" s="7">
        <v>0</v>
      </c>
      <c r="F21" s="29">
        <f t="shared" ref="F21:F26" si="1">C21*E21</f>
        <v>0</v>
      </c>
    </row>
    <row r="22" spans="1:6" ht="30" x14ac:dyDescent="0.25">
      <c r="A22" s="38" t="s">
        <v>87</v>
      </c>
      <c r="B22" s="8" t="s">
        <v>22</v>
      </c>
      <c r="C22" s="7">
        <v>30</v>
      </c>
      <c r="D22" s="7" t="s">
        <v>11</v>
      </c>
      <c r="E22" s="7">
        <v>0</v>
      </c>
      <c r="F22" s="29">
        <f t="shared" si="1"/>
        <v>0</v>
      </c>
    </row>
    <row r="23" spans="1:6" ht="30" x14ac:dyDescent="0.25">
      <c r="A23" s="38" t="s">
        <v>88</v>
      </c>
      <c r="B23" s="8" t="s">
        <v>23</v>
      </c>
      <c r="C23" s="7">
        <v>0.4</v>
      </c>
      <c r="D23" s="7" t="s">
        <v>17</v>
      </c>
      <c r="E23" s="7">
        <v>0</v>
      </c>
      <c r="F23" s="29">
        <f t="shared" si="1"/>
        <v>0</v>
      </c>
    </row>
    <row r="24" spans="1:6" ht="30" x14ac:dyDescent="0.25">
      <c r="A24" s="38" t="s">
        <v>89</v>
      </c>
      <c r="B24" s="8" t="s">
        <v>24</v>
      </c>
      <c r="C24" s="7">
        <v>1.7</v>
      </c>
      <c r="D24" s="7" t="s">
        <v>17</v>
      </c>
      <c r="E24" s="7">
        <v>0</v>
      </c>
      <c r="F24" s="29">
        <f t="shared" si="1"/>
        <v>0</v>
      </c>
    </row>
    <row r="25" spans="1:6" ht="37.5" customHeight="1" x14ac:dyDescent="0.25">
      <c r="A25" s="38" t="s">
        <v>90</v>
      </c>
      <c r="B25" s="9" t="s">
        <v>25</v>
      </c>
      <c r="C25" s="7">
        <f>8*3.6*0.18</f>
        <v>5.1840000000000002</v>
      </c>
      <c r="D25" s="7" t="s">
        <v>17</v>
      </c>
      <c r="E25" s="7">
        <v>0</v>
      </c>
      <c r="F25" s="29">
        <f t="shared" si="1"/>
        <v>0</v>
      </c>
    </row>
    <row r="26" spans="1:6" x14ac:dyDescent="0.25">
      <c r="A26" s="39" t="s">
        <v>91</v>
      </c>
      <c r="B26" s="11" t="s">
        <v>26</v>
      </c>
      <c r="C26" s="12">
        <v>4000</v>
      </c>
      <c r="D26" s="12" t="s">
        <v>27</v>
      </c>
      <c r="E26" s="12">
        <v>0</v>
      </c>
      <c r="F26" s="30">
        <f t="shared" si="1"/>
        <v>0</v>
      </c>
    </row>
    <row r="27" spans="1:6" x14ac:dyDescent="0.25">
      <c r="B27" s="8"/>
      <c r="C27" s="7"/>
      <c r="D27" s="7"/>
      <c r="E27" s="23" t="str">
        <f>B20</f>
        <v>Betonska in AB dela</v>
      </c>
      <c r="F27" s="31">
        <f>SUM(F21:F26)</f>
        <v>0</v>
      </c>
    </row>
    <row r="29" spans="1:6" x14ac:dyDescent="0.25">
      <c r="A29" s="38" t="s">
        <v>92</v>
      </c>
      <c r="B29" s="3" t="s">
        <v>28</v>
      </c>
      <c r="C29" s="4"/>
      <c r="D29" s="4"/>
      <c r="E29" s="5"/>
      <c r="F29" s="28"/>
    </row>
    <row r="30" spans="1:6" x14ac:dyDescent="0.25">
      <c r="A30" s="38" t="s">
        <v>93</v>
      </c>
      <c r="B30" s="8" t="s">
        <v>29</v>
      </c>
      <c r="C30" s="7">
        <v>23</v>
      </c>
      <c r="D30" s="7" t="s">
        <v>11</v>
      </c>
      <c r="E30" s="7">
        <v>0</v>
      </c>
      <c r="F30" s="29">
        <f>C30*E30</f>
        <v>0</v>
      </c>
    </row>
    <row r="31" spans="1:6" ht="30" x14ac:dyDescent="0.25">
      <c r="A31" s="38" t="s">
        <v>94</v>
      </c>
      <c r="B31" s="8" t="s">
        <v>30</v>
      </c>
      <c r="C31" s="7">
        <v>3</v>
      </c>
      <c r="D31" s="7" t="s">
        <v>11</v>
      </c>
      <c r="E31" s="7">
        <v>0</v>
      </c>
      <c r="F31" s="29">
        <f>C31*E31</f>
        <v>0</v>
      </c>
    </row>
    <row r="32" spans="1:6" ht="21" customHeight="1" x14ac:dyDescent="0.25">
      <c r="A32" s="38" t="s">
        <v>95</v>
      </c>
      <c r="B32" s="9" t="s">
        <v>31</v>
      </c>
      <c r="C32" s="7">
        <v>16</v>
      </c>
      <c r="D32" s="7" t="s">
        <v>11</v>
      </c>
      <c r="E32" s="7">
        <v>0</v>
      </c>
      <c r="F32" s="29">
        <f>C32*E32</f>
        <v>0</v>
      </c>
    </row>
    <row r="33" spans="1:6" ht="18.75" customHeight="1" x14ac:dyDescent="0.25">
      <c r="A33" s="39" t="s">
        <v>96</v>
      </c>
      <c r="B33" s="24" t="s">
        <v>32</v>
      </c>
      <c r="C33" s="12">
        <v>30</v>
      </c>
      <c r="D33" s="12" t="s">
        <v>11</v>
      </c>
      <c r="E33" s="12">
        <v>0</v>
      </c>
      <c r="F33" s="30">
        <f>C33*E33</f>
        <v>0</v>
      </c>
    </row>
    <row r="34" spans="1:6" x14ac:dyDescent="0.25">
      <c r="B34" s="8"/>
      <c r="C34" s="7"/>
      <c r="D34" s="7"/>
      <c r="E34" s="23" t="str">
        <f>B29</f>
        <v>Tesarska dela</v>
      </c>
      <c r="F34" s="31">
        <f>SUM(F30:F33)</f>
        <v>0</v>
      </c>
    </row>
    <row r="35" spans="1:6" ht="18.75" customHeight="1" x14ac:dyDescent="0.25"/>
    <row r="36" spans="1:6" x14ac:dyDescent="0.25">
      <c r="A36" s="38" t="s">
        <v>97</v>
      </c>
      <c r="B36" s="3" t="s">
        <v>33</v>
      </c>
      <c r="C36" s="4"/>
      <c r="D36" s="4"/>
      <c r="E36" s="5"/>
      <c r="F36" s="28"/>
    </row>
    <row r="37" spans="1:6" ht="30" x14ac:dyDescent="0.25">
      <c r="A37" s="38" t="s">
        <v>98</v>
      </c>
      <c r="B37" s="8" t="s">
        <v>34</v>
      </c>
      <c r="C37" s="7">
        <v>50</v>
      </c>
      <c r="D37" s="7" t="s">
        <v>11</v>
      </c>
      <c r="E37" s="7">
        <v>0</v>
      </c>
      <c r="F37" s="29">
        <f t="shared" ref="F37:F44" si="2">C37*E37</f>
        <v>0</v>
      </c>
    </row>
    <row r="38" spans="1:6" ht="45" x14ac:dyDescent="0.25">
      <c r="A38" s="38" t="s">
        <v>99</v>
      </c>
      <c r="B38" s="8" t="s">
        <v>35</v>
      </c>
      <c r="C38" s="10">
        <v>115</v>
      </c>
      <c r="D38" s="7" t="s">
        <v>11</v>
      </c>
      <c r="E38" s="7">
        <v>0</v>
      </c>
      <c r="F38" s="29">
        <f t="shared" si="2"/>
        <v>0</v>
      </c>
    </row>
    <row r="39" spans="1:6" ht="45" x14ac:dyDescent="0.25">
      <c r="A39" s="38" t="s">
        <v>100</v>
      </c>
      <c r="B39" s="8" t="s">
        <v>36</v>
      </c>
      <c r="C39" s="10">
        <v>35</v>
      </c>
      <c r="D39" s="7" t="s">
        <v>11</v>
      </c>
      <c r="E39" s="7">
        <v>0</v>
      </c>
      <c r="F39" s="29">
        <f t="shared" si="2"/>
        <v>0</v>
      </c>
    </row>
    <row r="40" spans="1:6" ht="60" x14ac:dyDescent="0.25">
      <c r="A40" s="38" t="s">
        <v>101</v>
      </c>
      <c r="B40" s="8" t="s">
        <v>37</v>
      </c>
      <c r="C40" s="10">
        <f>0.07*3.6*8*2</f>
        <v>4.0320000000000009</v>
      </c>
      <c r="D40" s="7" t="s">
        <v>17</v>
      </c>
      <c r="E40" s="7">
        <v>0</v>
      </c>
      <c r="F40" s="29">
        <f t="shared" si="2"/>
        <v>0</v>
      </c>
    </row>
    <row r="41" spans="1:6" ht="45" x14ac:dyDescent="0.25">
      <c r="A41" s="38" t="s">
        <v>75</v>
      </c>
      <c r="B41" s="8" t="s">
        <v>38</v>
      </c>
      <c r="C41" s="7">
        <v>30</v>
      </c>
      <c r="D41" s="7" t="s">
        <v>11</v>
      </c>
      <c r="E41" s="7">
        <v>0</v>
      </c>
      <c r="F41" s="29">
        <f t="shared" si="2"/>
        <v>0</v>
      </c>
    </row>
    <row r="42" spans="1:6" ht="45" x14ac:dyDescent="0.25">
      <c r="A42" s="38" t="s">
        <v>102</v>
      </c>
      <c r="B42" s="8" t="s">
        <v>39</v>
      </c>
      <c r="C42" s="7">
        <v>110</v>
      </c>
      <c r="D42" s="7" t="s">
        <v>11</v>
      </c>
      <c r="E42" s="7">
        <v>0</v>
      </c>
      <c r="F42" s="29">
        <f t="shared" si="2"/>
        <v>0</v>
      </c>
    </row>
    <row r="43" spans="1:6" ht="75" x14ac:dyDescent="0.25">
      <c r="A43" s="38" t="s">
        <v>103</v>
      </c>
      <c r="B43" s="8" t="s">
        <v>40</v>
      </c>
      <c r="C43" s="7">
        <v>1</v>
      </c>
      <c r="D43" s="7" t="s">
        <v>7</v>
      </c>
      <c r="E43" s="7">
        <v>0</v>
      </c>
      <c r="F43" s="29">
        <f t="shared" si="2"/>
        <v>0</v>
      </c>
    </row>
    <row r="44" spans="1:6" ht="75" x14ac:dyDescent="0.25">
      <c r="A44" s="39" t="s">
        <v>104</v>
      </c>
      <c r="B44" s="11" t="s">
        <v>41</v>
      </c>
      <c r="C44" s="25">
        <v>12</v>
      </c>
      <c r="D44" s="12" t="s">
        <v>42</v>
      </c>
      <c r="E44" s="12">
        <v>0</v>
      </c>
      <c r="F44" s="30">
        <f t="shared" si="2"/>
        <v>0</v>
      </c>
    </row>
    <row r="45" spans="1:6" x14ac:dyDescent="0.25">
      <c r="B45" s="8"/>
      <c r="C45" s="7"/>
      <c r="D45" s="7"/>
      <c r="E45" s="23" t="str">
        <f>B36</f>
        <v>Zidarska dela</v>
      </c>
      <c r="F45" s="31">
        <f>SUM(F37:F44)</f>
        <v>0</v>
      </c>
    </row>
    <row r="47" spans="1:6" x14ac:dyDescent="0.25">
      <c r="A47" s="38" t="s">
        <v>105</v>
      </c>
      <c r="B47" s="3" t="s">
        <v>43</v>
      </c>
      <c r="C47" s="4"/>
      <c r="D47" s="4"/>
      <c r="E47" s="5"/>
      <c r="F47" s="28"/>
    </row>
    <row r="48" spans="1:6" ht="60" x14ac:dyDescent="0.25">
      <c r="A48" s="38" t="s">
        <v>106</v>
      </c>
      <c r="B48" s="8" t="s">
        <v>44</v>
      </c>
      <c r="C48" s="7">
        <f>8*3.6*1.1</f>
        <v>31.680000000000003</v>
      </c>
      <c r="D48" s="7" t="s">
        <v>11</v>
      </c>
      <c r="E48" s="7">
        <v>0</v>
      </c>
      <c r="F48" s="29">
        <f t="shared" ref="F48:F56" si="3">C48*E48</f>
        <v>0</v>
      </c>
    </row>
    <row r="49" spans="1:6" ht="91.5" customHeight="1" x14ac:dyDescent="0.25">
      <c r="A49" s="38" t="s">
        <v>107</v>
      </c>
      <c r="B49" s="9" t="s">
        <v>45</v>
      </c>
      <c r="C49" s="7">
        <f>3.6*8*1.1</f>
        <v>31.680000000000003</v>
      </c>
      <c r="D49" s="7" t="s">
        <v>11</v>
      </c>
      <c r="E49" s="7">
        <v>0</v>
      </c>
      <c r="F49" s="29">
        <f t="shared" si="3"/>
        <v>0</v>
      </c>
    </row>
    <row r="50" spans="1:6" ht="45" x14ac:dyDescent="0.25">
      <c r="A50" s="38" t="s">
        <v>108</v>
      </c>
      <c r="B50" s="8" t="s">
        <v>46</v>
      </c>
      <c r="C50" s="7">
        <v>14</v>
      </c>
      <c r="D50" s="7" t="s">
        <v>47</v>
      </c>
      <c r="E50" s="7">
        <v>0</v>
      </c>
      <c r="F50" s="29">
        <f t="shared" si="3"/>
        <v>0</v>
      </c>
    </row>
    <row r="51" spans="1:6" ht="27.75" customHeight="1" x14ac:dyDescent="0.25">
      <c r="A51" s="38" t="s">
        <v>109</v>
      </c>
      <c r="B51" s="8" t="s">
        <v>48</v>
      </c>
      <c r="C51" s="7">
        <v>35</v>
      </c>
      <c r="D51" s="7" t="s">
        <v>11</v>
      </c>
      <c r="E51" s="7">
        <v>0</v>
      </c>
      <c r="F51" s="29">
        <f t="shared" si="3"/>
        <v>0</v>
      </c>
    </row>
    <row r="52" spans="1:6" ht="30" x14ac:dyDescent="0.25">
      <c r="A52" s="38" t="s">
        <v>110</v>
      </c>
      <c r="B52" s="8" t="s">
        <v>49</v>
      </c>
      <c r="C52" s="7">
        <v>80</v>
      </c>
      <c r="D52" s="7" t="s">
        <v>11</v>
      </c>
      <c r="E52" s="7">
        <v>0</v>
      </c>
      <c r="F52" s="29">
        <f t="shared" si="3"/>
        <v>0</v>
      </c>
    </row>
    <row r="53" spans="1:6" x14ac:dyDescent="0.25">
      <c r="A53" s="38" t="s">
        <v>111</v>
      </c>
      <c r="B53" s="8" t="s">
        <v>50</v>
      </c>
      <c r="C53" s="7">
        <v>16</v>
      </c>
      <c r="D53" s="7" t="s">
        <v>47</v>
      </c>
      <c r="E53" s="7">
        <v>0</v>
      </c>
      <c r="F53" s="29">
        <f t="shared" si="3"/>
        <v>0</v>
      </c>
    </row>
    <row r="54" spans="1:6" ht="30" x14ac:dyDescent="0.25">
      <c r="A54" s="38" t="s">
        <v>112</v>
      </c>
      <c r="B54" s="8" t="s">
        <v>51</v>
      </c>
      <c r="C54" s="7">
        <v>16</v>
      </c>
      <c r="D54" s="7" t="s">
        <v>47</v>
      </c>
      <c r="E54" s="7">
        <v>0</v>
      </c>
      <c r="F54" s="29">
        <f t="shared" si="3"/>
        <v>0</v>
      </c>
    </row>
    <row r="55" spans="1:6" ht="30" x14ac:dyDescent="0.25">
      <c r="A55" s="38" t="s">
        <v>113</v>
      </c>
      <c r="B55" s="8" t="s">
        <v>52</v>
      </c>
      <c r="C55" s="7">
        <v>2</v>
      </c>
      <c r="D55" s="7" t="s">
        <v>53</v>
      </c>
      <c r="E55" s="7">
        <v>0</v>
      </c>
      <c r="F55" s="29">
        <f t="shared" si="3"/>
        <v>0</v>
      </c>
    </row>
    <row r="56" spans="1:6" ht="30" x14ac:dyDescent="0.25">
      <c r="A56" s="39" t="s">
        <v>114</v>
      </c>
      <c r="B56" s="11" t="s">
        <v>54</v>
      </c>
      <c r="C56" s="12">
        <v>1</v>
      </c>
      <c r="D56" s="12" t="s">
        <v>53</v>
      </c>
      <c r="E56" s="12">
        <v>0</v>
      </c>
      <c r="F56" s="30">
        <f t="shared" si="3"/>
        <v>0</v>
      </c>
    </row>
    <row r="57" spans="1:6" x14ac:dyDescent="0.25">
      <c r="B57" s="23"/>
      <c r="C57" s="23"/>
      <c r="D57" s="23"/>
      <c r="E57" s="23" t="str">
        <f>B47</f>
        <v>Obrtniška dela</v>
      </c>
      <c r="F57" s="31">
        <f>SUM(F48:F56)</f>
        <v>0</v>
      </c>
    </row>
    <row r="58" spans="1:6" x14ac:dyDescent="0.25">
      <c r="B58" s="13"/>
      <c r="C58" s="14"/>
      <c r="D58" s="14"/>
      <c r="E58" s="14"/>
    </row>
    <row r="59" spans="1:6" x14ac:dyDescent="0.25">
      <c r="A59" s="38" t="s">
        <v>115</v>
      </c>
      <c r="B59" s="16" t="s">
        <v>55</v>
      </c>
    </row>
    <row r="60" spans="1:6" ht="90" x14ac:dyDescent="0.25">
      <c r="A60" s="38" t="s">
        <v>116</v>
      </c>
      <c r="B60" s="18" t="s">
        <v>56</v>
      </c>
      <c r="C60" s="17">
        <v>1</v>
      </c>
      <c r="D60" s="17" t="s">
        <v>7</v>
      </c>
      <c r="E60" s="17">
        <v>0</v>
      </c>
      <c r="F60" s="29">
        <f>C60*E60</f>
        <v>0</v>
      </c>
    </row>
    <row r="61" spans="1:6" x14ac:dyDescent="0.25">
      <c r="A61" s="38" t="s">
        <v>117</v>
      </c>
      <c r="B61" s="6" t="s">
        <v>57</v>
      </c>
      <c r="C61" s="7">
        <v>5</v>
      </c>
      <c r="D61" s="7" t="s">
        <v>42</v>
      </c>
      <c r="E61" s="7">
        <v>0</v>
      </c>
      <c r="F61" s="29">
        <f>C61*E61</f>
        <v>0</v>
      </c>
    </row>
    <row r="62" spans="1:6" ht="45" x14ac:dyDescent="0.25">
      <c r="A62" s="39" t="s">
        <v>118</v>
      </c>
      <c r="B62" s="22" t="s">
        <v>58</v>
      </c>
      <c r="C62" s="12">
        <v>5</v>
      </c>
      <c r="D62" s="12" t="s">
        <v>11</v>
      </c>
      <c r="E62" s="12">
        <v>0</v>
      </c>
      <c r="F62" s="30">
        <f>C62*E62</f>
        <v>0</v>
      </c>
    </row>
    <row r="63" spans="1:6" x14ac:dyDescent="0.25">
      <c r="B63" s="23"/>
      <c r="C63" s="23"/>
      <c r="D63" s="23"/>
      <c r="E63" s="23" t="str">
        <f>B59</f>
        <v>Elektroinštalacijska dela</v>
      </c>
      <c r="F63" s="31">
        <f>SUM(F60:F62)</f>
        <v>0</v>
      </c>
    </row>
    <row r="65" spans="1:6" x14ac:dyDescent="0.25">
      <c r="A65" s="38" t="s">
        <v>119</v>
      </c>
      <c r="B65" s="16" t="s">
        <v>59</v>
      </c>
    </row>
    <row r="66" spans="1:6" ht="75" x14ac:dyDescent="0.25">
      <c r="A66" s="38" t="s">
        <v>120</v>
      </c>
      <c r="B66" s="18" t="s">
        <v>65</v>
      </c>
      <c r="C66" s="17">
        <v>1</v>
      </c>
      <c r="D66" s="17" t="s">
        <v>7</v>
      </c>
      <c r="E66" s="17">
        <v>0</v>
      </c>
      <c r="F66" s="29">
        <f>C66*E66</f>
        <v>0</v>
      </c>
    </row>
    <row r="67" spans="1:6" ht="30" x14ac:dyDescent="0.25">
      <c r="A67" s="39" t="s">
        <v>121</v>
      </c>
      <c r="B67" s="11" t="s">
        <v>60</v>
      </c>
      <c r="C67" s="12">
        <v>1</v>
      </c>
      <c r="D67" s="12" t="s">
        <v>7</v>
      </c>
      <c r="E67" s="12">
        <v>0</v>
      </c>
      <c r="F67" s="30">
        <f>C67*E67</f>
        <v>0</v>
      </c>
    </row>
    <row r="68" spans="1:6" x14ac:dyDescent="0.25">
      <c r="B68" s="23"/>
      <c r="C68" s="23"/>
      <c r="D68" s="23"/>
      <c r="E68" s="23" t="str">
        <f>B65</f>
        <v>Strojnoinštalacijska dela</v>
      </c>
      <c r="F68" s="31">
        <f>SUM(F66:F67)</f>
        <v>0</v>
      </c>
    </row>
    <row r="70" spans="1:6" x14ac:dyDescent="0.25">
      <c r="A70" s="38" t="s">
        <v>122</v>
      </c>
      <c r="B70" s="3" t="s">
        <v>66</v>
      </c>
    </row>
    <row r="71" spans="1:6" ht="32.25" customHeight="1" x14ac:dyDescent="0.25">
      <c r="A71" s="38" t="s">
        <v>123</v>
      </c>
      <c r="B71" s="17" t="s">
        <v>61</v>
      </c>
      <c r="C71" s="17">
        <v>16</v>
      </c>
      <c r="D71" s="17" t="s">
        <v>62</v>
      </c>
      <c r="E71" s="17">
        <v>0</v>
      </c>
      <c r="F71" s="29">
        <f>C71*E71</f>
        <v>0</v>
      </c>
    </row>
    <row r="72" spans="1:6" ht="32.25" customHeight="1" x14ac:dyDescent="0.25">
      <c r="A72" s="38" t="s">
        <v>124</v>
      </c>
      <c r="B72" s="18" t="s">
        <v>63</v>
      </c>
      <c r="C72" s="17">
        <v>1</v>
      </c>
      <c r="D72" s="17" t="s">
        <v>7</v>
      </c>
      <c r="E72" s="17">
        <v>0</v>
      </c>
      <c r="F72" s="29">
        <f>C72*E72</f>
        <v>0</v>
      </c>
    </row>
    <row r="73" spans="1:6" ht="30" x14ac:dyDescent="0.25">
      <c r="A73" s="39" t="s">
        <v>125</v>
      </c>
      <c r="B73" s="24" t="s">
        <v>68</v>
      </c>
      <c r="C73" s="12">
        <v>1</v>
      </c>
      <c r="D73" s="12" t="s">
        <v>7</v>
      </c>
      <c r="E73" s="12">
        <v>0</v>
      </c>
      <c r="F73" s="30">
        <f>C73*E73</f>
        <v>0</v>
      </c>
    </row>
    <row r="74" spans="1:6" x14ac:dyDescent="0.25">
      <c r="B74" s="23"/>
      <c r="C74" s="23"/>
      <c r="D74" s="23"/>
      <c r="E74" s="23" t="str">
        <f>B70</f>
        <v>Tuje storitve</v>
      </c>
      <c r="F74" s="31">
        <f>SUM(F71:F73)</f>
        <v>0</v>
      </c>
    </row>
    <row r="76" spans="1:6" x14ac:dyDescent="0.25">
      <c r="A76" s="38" t="s">
        <v>126</v>
      </c>
      <c r="B76" s="3" t="s">
        <v>67</v>
      </c>
    </row>
    <row r="77" spans="1:6" x14ac:dyDescent="0.25">
      <c r="A77" s="39" t="s">
        <v>127</v>
      </c>
      <c r="B77" s="12" t="s">
        <v>64</v>
      </c>
      <c r="C77" s="12">
        <v>5</v>
      </c>
      <c r="D77" s="12" t="s">
        <v>69</v>
      </c>
      <c r="E77" s="12"/>
      <c r="F77" s="30">
        <f>(F10+F18+F27+F34+F45+F57+F63+F68+F74)*C77/100</f>
        <v>0</v>
      </c>
    </row>
    <row r="78" spans="1:6" x14ac:dyDescent="0.25">
      <c r="B78" s="23"/>
      <c r="C78" s="23"/>
      <c r="D78" s="23"/>
      <c r="E78" s="23" t="str">
        <f>B76</f>
        <v>Nepredvidena dela</v>
      </c>
      <c r="F78" s="31">
        <f>SUM(F77)</f>
        <v>0</v>
      </c>
    </row>
    <row r="79" spans="1:6" ht="15.75" thickBot="1" x14ac:dyDescent="0.3">
      <c r="B79" s="15"/>
    </row>
    <row r="80" spans="1:6" ht="15.75" thickBot="1" x14ac:dyDescent="0.3">
      <c r="B80" s="33" t="s">
        <v>70</v>
      </c>
      <c r="C80" s="34"/>
      <c r="D80" s="34"/>
      <c r="E80" s="34"/>
      <c r="F80" s="35">
        <f>F10+F18+F27+F34+F45+F57+F63+F68+F74+F78</f>
        <v>0</v>
      </c>
    </row>
    <row r="81" spans="2:6" ht="15.75" thickBot="1" x14ac:dyDescent="0.3">
      <c r="B81" s="36" t="s">
        <v>71</v>
      </c>
      <c r="C81" s="36"/>
      <c r="D81" s="36"/>
      <c r="E81" s="36"/>
      <c r="F81" s="37">
        <f>F80*0.22</f>
        <v>0</v>
      </c>
    </row>
    <row r="82" spans="2:6" ht="15.75" thickBot="1" x14ac:dyDescent="0.3">
      <c r="B82" s="19" t="s">
        <v>72</v>
      </c>
      <c r="C82" s="20"/>
      <c r="D82" s="20"/>
      <c r="E82" s="20"/>
      <c r="F82" s="32">
        <f>F80+F81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4</vt:i4>
      </vt:variant>
    </vt:vector>
  </HeadingPairs>
  <TitlesOfParts>
    <vt:vector size="6" baseType="lpstr">
      <vt:lpstr>REKAPITULACIJA</vt:lpstr>
      <vt:lpstr>popis del s kol za skladišče or</vt:lpstr>
      <vt:lpstr>Excel_BuiltIn_Print_Area_1</vt:lpstr>
      <vt:lpstr>Excel_BuiltIn_Print_Titles_1</vt:lpstr>
      <vt:lpstr>REKAPITULACIJA!Področje_tiskanja</vt:lpstr>
      <vt:lpstr>REKAPITULACIJA!Tiskanje_naslovov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</dc:creator>
  <cp:lastModifiedBy>petraBudja</cp:lastModifiedBy>
  <cp:lastPrinted>2017-09-21T21:39:30Z</cp:lastPrinted>
  <dcterms:created xsi:type="dcterms:W3CDTF">2017-09-15T06:44:51Z</dcterms:created>
  <dcterms:modified xsi:type="dcterms:W3CDTF">2017-09-25T11:44:35Z</dcterms:modified>
</cp:coreProperties>
</file>