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defaultThemeVersion="124226"/>
  <mc:AlternateContent xmlns:mc="http://schemas.openxmlformats.org/markup-compatibility/2006">
    <mc:Choice Requires="x15">
      <x15ac:absPath xmlns:x15ac="http://schemas.microsoft.com/office/spreadsheetml/2010/11/ac" url="D:\Dokumenti\MAJSTROVA ULICA\"/>
    </mc:Choice>
  </mc:AlternateContent>
  <xr:revisionPtr revIDLastSave="0" documentId="8_{7B869636-E5C8-4298-89C1-48B4C16C10DB}" xr6:coauthVersionLast="47" xr6:coauthVersionMax="47" xr10:uidLastSave="{00000000-0000-0000-0000-000000000000}"/>
  <bookViews>
    <workbookView xWindow="-113" yWindow="-113" windowWidth="24267" windowHeight="13148" tabRatio="850" xr2:uid="{00000000-000D-0000-FFFF-FFFF00000000}"/>
  </bookViews>
  <sheets>
    <sheet name="kanal 3.1-3.2 Maistrova 20-12" sheetId="54" r:id="rId1"/>
    <sheet name="priloga" sheetId="46" r:id="rId2"/>
    <sheet name="navodila" sheetId="49" r:id="rId3"/>
  </sheets>
  <definedNames>
    <definedName name="_xlnm.Print_Area" localSheetId="0">'kanal 3.1-3.2 Maistrova 20-12'!$A$1:$F$153</definedName>
    <definedName name="_xlnm.Print_Titles" localSheetId="0">'kanal 3.1-3.2 Maistrova 20-12'!$35:$35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4" i="54" l="1"/>
  <c r="F45" i="54"/>
  <c r="F149" i="54" l="1"/>
  <c r="F147" i="54"/>
  <c r="F145" i="54"/>
  <c r="F143" i="54"/>
  <c r="F141" i="54"/>
  <c r="F133" i="54"/>
  <c r="F131" i="54"/>
  <c r="F130" i="54"/>
  <c r="F127" i="54"/>
  <c r="F126" i="54"/>
  <c r="F125" i="54"/>
  <c r="F122" i="54"/>
  <c r="F120" i="54"/>
  <c r="F119" i="54"/>
  <c r="F116" i="54"/>
  <c r="F115" i="54"/>
  <c r="F112" i="54"/>
  <c r="F110" i="54"/>
  <c r="F108" i="54"/>
  <c r="F106" i="54"/>
  <c r="F104" i="54"/>
  <c r="F103" i="54"/>
  <c r="F102" i="54"/>
  <c r="F101" i="54"/>
  <c r="F98" i="54"/>
  <c r="F97" i="54"/>
  <c r="F94" i="54"/>
  <c r="A93" i="54"/>
  <c r="A96" i="54" s="1"/>
  <c r="F91" i="54"/>
  <c r="F82" i="54"/>
  <c r="F80" i="54"/>
  <c r="F77" i="54"/>
  <c r="F74" i="54"/>
  <c r="F72" i="54"/>
  <c r="F70" i="54"/>
  <c r="F68" i="54"/>
  <c r="F66" i="54"/>
  <c r="F64" i="54"/>
  <c r="F62" i="54"/>
  <c r="F61" i="54"/>
  <c r="F60" i="54"/>
  <c r="F57" i="54"/>
  <c r="F55" i="54"/>
  <c r="F54" i="54"/>
  <c r="F51" i="54"/>
  <c r="F49" i="54"/>
  <c r="F47" i="54"/>
  <c r="F43" i="54"/>
  <c r="F41" i="54"/>
  <c r="F39" i="54"/>
  <c r="B12" i="54"/>
  <c r="B10" i="54"/>
  <c r="B8" i="54"/>
  <c r="F84" i="54" l="1"/>
  <c r="F86" i="54" s="1"/>
  <c r="F8" i="54" s="1"/>
  <c r="A100" i="54"/>
  <c r="A106" i="54" s="1"/>
  <c r="A41" i="54"/>
  <c r="F135" i="54"/>
  <c r="F137" i="54" s="1"/>
  <c r="F10" i="54" s="1"/>
  <c r="F151" i="54"/>
  <c r="F153" i="54" s="1"/>
  <c r="F12" i="54" s="1"/>
  <c r="F14" i="54" l="1"/>
  <c r="F16" i="54" s="1"/>
  <c r="F18" i="54" s="1"/>
  <c r="A108" i="54"/>
  <c r="A43" i="54"/>
  <c r="A45" i="54" s="1"/>
  <c r="A110" i="54" l="1"/>
  <c r="A112" i="54" s="1"/>
  <c r="A114" i="54" l="1"/>
  <c r="A47" i="54"/>
  <c r="A49" i="54" s="1"/>
  <c r="A118" i="54" l="1"/>
  <c r="A122" i="54" s="1"/>
  <c r="A124" i="54" s="1"/>
  <c r="A129" i="54" s="1"/>
  <c r="A51" i="54"/>
  <c r="A53" i="54" s="1"/>
  <c r="A57" i="54" s="1"/>
  <c r="A59" i="54" s="1"/>
  <c r="A66" i="54" l="1"/>
  <c r="A68" i="54" s="1"/>
  <c r="A133" i="54"/>
  <c r="A135" i="54" s="1"/>
  <c r="A70" i="54" l="1"/>
  <c r="A72" i="54" s="1"/>
  <c r="A74" i="54" s="1"/>
  <c r="A76" i="54" s="1"/>
  <c r="A143" i="54"/>
  <c r="A145" i="54" l="1"/>
  <c r="A147" i="54" s="1"/>
  <c r="A149" i="54" s="1"/>
  <c r="A151" i="54" s="1"/>
  <c r="A79" i="54"/>
  <c r="A82" i="54" l="1"/>
  <c r="A84" i="54" s="1"/>
</calcChain>
</file>

<file path=xl/sharedStrings.xml><?xml version="1.0" encoding="utf-8"?>
<sst xmlns="http://schemas.openxmlformats.org/spreadsheetml/2006/main" count="224" uniqueCount="173">
  <si>
    <t>kpl</t>
  </si>
  <si>
    <t>kos</t>
  </si>
  <si>
    <t>1.</t>
  </si>
  <si>
    <t>ur</t>
  </si>
  <si>
    <t>m²</t>
  </si>
  <si>
    <t>m¹</t>
  </si>
  <si>
    <t>V enotnih cenah upoštevano tudi morebitno potrebno razpiranje gradbene jame.</t>
  </si>
  <si>
    <t>Kat.</t>
  </si>
  <si>
    <t>Naziv kategorije</t>
  </si>
  <si>
    <t>Opis materiala</t>
  </si>
  <si>
    <t>Zrnavost materiala</t>
  </si>
  <si>
    <t>Način izkopa</t>
  </si>
  <si>
    <t>Ocena uporabnosti</t>
  </si>
  <si>
    <t>plodna zemljina</t>
  </si>
  <si>
    <t>nahaja se na površini terena: humus in ruša, s primesmi gramoza, peska, melja in /ali gline</t>
  </si>
  <si>
    <t xml:space="preserve"> -</t>
  </si>
  <si>
    <t>buldožer, bager</t>
  </si>
  <si>
    <t>primerna samo kot osnova za ozelenitve; ni nosilna niti stabilna niti odporna proti eroziji</t>
  </si>
  <si>
    <t>slabo nosilna zemljina</t>
  </si>
  <si>
    <r>
      <t>je v lahkognetni do židki konsistenci (I</t>
    </r>
    <r>
      <rPr>
        <vertAlign val="subscript"/>
        <sz val="12"/>
        <color theme="1"/>
        <rFont val="Arial"/>
        <family val="2"/>
        <charset val="238"/>
      </rPr>
      <t>C</t>
    </r>
    <r>
      <rPr>
        <sz val="12"/>
        <color theme="1"/>
        <rFont val="Arial"/>
        <family val="2"/>
        <charset val="238"/>
      </rPr>
      <t>≤0,5); lahko vsebuje organske snovi (šoto, preperine)</t>
    </r>
  </si>
  <si>
    <t>&gt;15 m.-% Ø&lt;0,063 mm</t>
  </si>
  <si>
    <t>v naravnem stanju ni uporabna</t>
  </si>
  <si>
    <t>vezljiva in nevezljiva zemljina</t>
  </si>
  <si>
    <t>nahaja se pod plodno zemljino         - v srednjegnetni do trdi konsistenci (zemljina, preperina) ali                                            - v zbitem stanju (pesek, gramoz, grušč, jalovina)</t>
  </si>
  <si>
    <t xml:space="preserve">&gt;15 m.-% Ø&gt;0,063 mm
&lt;15 m.-% Ø&gt;0,063 mm
&lt;30 m.-% Ø&gt;0,063 mm
</t>
  </si>
  <si>
    <t>buldožer, bager, buldožer z rijačem (občasno)</t>
  </si>
  <si>
    <t>v naravnem stanju in ustreznem vremenu uporabna za nasipe; nosilnost in stabilnost sta odvisni od zunanjih vplivov</t>
  </si>
  <si>
    <t>mehka kamnina</t>
  </si>
  <si>
    <t>lapor, fliš, skrilavec, tuf, konglomerat, breča ter razpokani, drobljivi in prepereli  peščenjak, dolomit in apnenec</t>
  </si>
  <si>
    <t xml:space="preserve">&gt;30 m.-% Ø&gt;0,063 mm
Ø&lt;300 mm
</t>
  </si>
  <si>
    <t>buldožer z rijačem, bager s konico, rezkanje, miniranje (občasno)</t>
  </si>
  <si>
    <t>praviloma dobro nosilna in stabilna; ustrezne zrnavosti je primerna za nasipe in posteljico</t>
  </si>
  <si>
    <t>trda kamnina (sedimentnega porekla)</t>
  </si>
  <si>
    <t>apnenec, kompaktni dolomit ali material z nad 50 m.% kosov Ø &gt; 600 mm, ki jih je treba minirati</t>
  </si>
  <si>
    <t>raščena hribina, Ø&gt;600 mm</t>
  </si>
  <si>
    <t xml:space="preserve"> miniranje, rezkanje (izjemoma)</t>
  </si>
  <si>
    <t>ustrezne zrnavosti je zelo dobo nosilna in stabilna ter primerna za nasipe in/ali predelavo</t>
  </si>
  <si>
    <t>povzeto po tabeli 2.1, dopolnil splošnih in tehničnih pogojev za zemeljska dela in temeljenje (DDC 2001, IV. Knjiga)</t>
  </si>
  <si>
    <t>Razvrstitev zemljin in kamnin</t>
  </si>
  <si>
    <t>MONTAŽNA DELA</t>
  </si>
  <si>
    <t>SKUPAJ MONTAŽNA DELA:</t>
  </si>
  <si>
    <t xml:space="preserve">Morebitno potrebno črpanje talne vode v času gradnje. Gradbena jama in jarki morajo biti v času gradnje suhi. </t>
  </si>
  <si>
    <t xml:space="preserve">Zavarovanje zakoličenih jaškov ter postavitev prečnih profilov iz desk, vključno z označbo potrebnih višin. </t>
  </si>
  <si>
    <t>Dobava materiala in izdelava posteljice v debelini 15 cm in osnovnega zasipa cevovoda v debelini 30 cm nad temenom cevi s peskom granulacije 8 - 16 mm. Posteljico utrditi v projektiranem padcu, osnovni zasip pa izsvesti s spodbijanjem in lahkim utrjevanjem.</t>
  </si>
  <si>
    <t>opis</t>
  </si>
  <si>
    <t>m³</t>
  </si>
  <si>
    <t>Eventualna nepredvidena in dodatna dela v višini 5 % od načrtovanih del. Obračun po dejanskih stroških in potrjeni gradbeni knjigi.</t>
  </si>
  <si>
    <t>DODATNE OBVEZNOSTI IZVAJALCA:</t>
  </si>
  <si>
    <t>Popis se nanaša na izkop in zasip jarka ter vseh ostalih spremljajočih del pri izvedbi cevovoda.</t>
  </si>
  <si>
    <t>Ponovna vzpostavitev prekopanih asfaltnih površin je predvidena v obstoječih debelinah, katere niso natančno poznane, zato povzamemo sledeče standardne debeline:</t>
  </si>
  <si>
    <t>·     za vozišča 6 cm</t>
  </si>
  <si>
    <t>Ročni izkop je predviden pri odkrivanju obstoječega cevovoda, na mestih povezav, pri vseh križanjih z ostalimi podzemnimi komunalnimi vodi in na vseh odsekih, kjer bi zaradi približevanja izkopa do drugih napeljav lahko prišlo do poškodb le-teh. Ročni izkop je sestavni del postavk kombinirani izkop (z odmetom ali začasnim deponiranjem ter z odvozom na trajno deponijo), zato je vkalkuliran v ceni postavk kombiniran izkop (z odmetom ali začasnim deponiranjem ter z odvozom na trajno deponijo).</t>
  </si>
  <si>
    <t>V enotnih cenah, v kolikor za njih ni posebne postavke, so vključena tudi naslednja dela:</t>
  </si>
  <si>
    <t>·     pripravljalna dela in dnevno čiščenje gradbišča</t>
  </si>
  <si>
    <t>·     začasne deponije in pripadajoči transporti</t>
  </si>
  <si>
    <t>·     trajne deponije in pripadajoči transporti</t>
  </si>
  <si>
    <t>·     potrebno opiranje in opažanje izkopanega jarka</t>
  </si>
  <si>
    <t>·     vzdrževanje jarka do položitve cevi</t>
  </si>
  <si>
    <t>·     vzdrževanje jarka do vzpostavitve v prvotno stanje</t>
  </si>
  <si>
    <t>·     vzdrževanje cest do vzpostavitve v prvotno stanje</t>
  </si>
  <si>
    <t>·     potrebno zavarovanje križanj obstoječih komunalnih vodov</t>
  </si>
  <si>
    <t>·     izvedba začasnih prehodov preko jarka, za pešce in motorna vozila</t>
  </si>
  <si>
    <t>·     potrebno zavarovanje gradbišča</t>
  </si>
  <si>
    <t>·     upoštevan je izkop v omejenem prostoru po voznih površinah</t>
  </si>
  <si>
    <t>·     koordinacija med investitorjem, upravljavci, izvajalci, podizvajalci in soglasjedajalci</t>
  </si>
  <si>
    <t>·     pravočasno naročanje geodetskih posnetkov</t>
  </si>
  <si>
    <t>·     naročanje odkazov obstoječih podzemnih komunalnih vodov</t>
  </si>
  <si>
    <t>·     pridobitev in izvedba vseh potrebnih dovoljenj za cestne zapore in prekope</t>
  </si>
  <si>
    <t xml:space="preserve">·     dobava in postavitev vseh predpisanih označb za označitev gradbišča </t>
  </si>
  <si>
    <t>·     pridobitev prostora in dovoljenj za trajno deponiranje materiala od izkopa</t>
  </si>
  <si>
    <t>·     omogočanje dostopa lastnikom do dvorišč in objektov v času gradnje</t>
  </si>
  <si>
    <t xml:space="preserve">Investitor na gradbeni trasi nima izdelanih raziskav za vrsto in kategorijo zemljine, zato so v popisu le ocene. Vrsto in kategorijo zemljine določijo skupaj predstavnik izvajalca, naročnika ter nazornega organa, pri odprtem kanalu, po odsekih od lomne točke do lomne točke. Dejansko kategorijo zemljine, z vpisom v gradbeni dnevnik, potrdi nadzorni organ! </t>
  </si>
  <si>
    <t>Kategorije zemljine so določene skladno s tabelo v prilogi. Izvajalec izrecno soglaša, da sprejema kategorizacijo zemljišč, skladno s predmetno tabelo.</t>
  </si>
  <si>
    <t xml:space="preserve">Izkop kanala izvajati po odsekih, najmanj od lomne točke do lomne točke. Po izvedbi izkopa izvesti posteljico, položiti cevovod, izvesti osnovni zasip s spodbijanjem in utrjevanjem ter izvesti preostali zasip. Cevovod mora biti na spojih in na mestih fazonskih kosov nezasut, v nasprotnem primeru ga mora izvajalec, za potrebe meritev, na lastne stroške odkopati sam. Vse faze opraviti skladno z opisi v postavkah. Posamezne faze izvedbe, po odsekih od lomne točke do lomne točke, prevzame in z vpisom v gradbeni dnevnik potrdi nadzorni organ.  </t>
  </si>
  <si>
    <t>Vse količine obračunavati v raščenem terenu. Različni faktorji, določeni po kalkulativnih normah, so zajeti v osnovni ceni postavke. Pri obračunu količin se upoštevajo dejanske količine izkopov, vendar največ do predpisanih gabaritov kanala. Za neupravičene več izkope nosi vso odgovornost izključno izvajalec sam. Gabarite izkopa, za posamezno lomno točko, z vrisom in vpisom v gradbeni dnevnik, potrdi nadzorni organ.</t>
  </si>
  <si>
    <t xml:space="preserve">Izkop opravljati v omejenem prostoru, skladno s predpisanim vplivnim pasom in služnostnimi pogodbami oziroma soglasji. Za morebitne posege na zemljišča izven predpisanega vplivnega pasu, nosi vso odgovornost izvajalec sam. Za posege na takšna zemljišča si mora izvajalec pridobiti pisno dovoljenje lastnika zemljišča. V nasprotnem primeru je manipulativni prostor omejen na površine v predpisanem vplivnem pasu za katere so pridobljene služnostne pogodbe oziroma oglasja. </t>
  </si>
  <si>
    <t>Gradbeno mehanizacijo prilagajati razmeram na terenu. Vso odgovornost za morebitne poškodbe, ki so posledica neprilagojene mehanizacije, nosi izključno izvajalec.</t>
  </si>
  <si>
    <t>Po končanih delih, s prekopi poškodovane površine, vzpostaviti v prvotno obliko. Od lastnikov tangiranih parcel pridobiti pisno potrdilo o vzpostavitvi zemljišča v prvotno stanje.</t>
  </si>
  <si>
    <t>Dno izkopanega jarka, mora biti na projektirani globini, širine DN cevi + 20 cm, na vsako stran cevi. V primerih vzporednega poteka komunalnih vodov morajo biti le ti položeni na predpisanih vertikalnih in horizontalnih temenskih odmikih, skladno z veljavnimi tehničnimi pravilniki, vendar ne manj kot 30 cm.</t>
  </si>
  <si>
    <t>OP1</t>
  </si>
  <si>
    <t>Pri obračunu količin za zasip je v ceni na enoto upoševan kombiniran zasip (ročni in strojni) z utrjevanjem do predpisane zbitosti.</t>
  </si>
  <si>
    <t>OP2</t>
  </si>
  <si>
    <t>OP3</t>
  </si>
  <si>
    <t>OP4</t>
  </si>
  <si>
    <t>OP5</t>
  </si>
  <si>
    <t>OP6</t>
  </si>
  <si>
    <t>OP7</t>
  </si>
  <si>
    <t>Kategorizacija zemljin in kamnin je povzeta po tabeli 2.1, dopolnil splošnih in tehničnih pogojev za zemeljska dela in temeljenje (DDC 2001, IV. Knjiga), zemljine in kamnine so razvrščene v kategoriji od I. do V. (priloga).</t>
  </si>
  <si>
    <t xml:space="preserve">Kjer trasa cevovoda poteka v vozišču asfaltnih cest je le te, po izgradnji cevovoda, potrebno asfaltirati v celi širini, če so prekopane za več kot tretjino širine ceste. Prekrivanje med novim in starim asfaltom izvesti v najmanjši širini 30 cm. </t>
  </si>
  <si>
    <t>OP8</t>
  </si>
  <si>
    <t>Vgradnja kanalizacijske cevi v projektiranem padcu na pripravljeno peščeno posteljico debeline 15 cm. V ceni vključene vse spojke, tesnila, dela, prenosi in transporti.</t>
  </si>
  <si>
    <t>Zakoličba trase kanalizacije po projektu.</t>
  </si>
  <si>
    <t>Sestavni del projektanskega popisa del je tudi tehnično poročilo in vse grafične priloge projekta, v katerem so posamezne postavke in dela podrobneje opisana.</t>
  </si>
  <si>
    <t>V enotni ceni zajeti ves potrebni material in dela povezana z označitvijo in organizacijo ureditve gradbišča, kot to določa Pravilnik o gradbiščih (Ur. list RS, št. 55/2008 in 54/2009).</t>
  </si>
  <si>
    <t>Dela izvajati po projektni dokumentaciji, v skladu z veljavnimi tehničnimi predpisi, normativi in standardi ob upoštevanju zahtev iz varstva pri delu. V enotnih cenah morajo biti zajeti vsi stroški po Splošnih tehničnih pogojih (cena v posameznih postavkah del zajema nabavo in dostavo materiala potrebnega za izvedbo, vgradnjo materiala z vsemi potrebnimi deli in pripomočki, prevoze, nakladanje, odvoz in predajo odvečnega materiala zbiralcu oz. predelovalcu gradbenih odpadkov, ...).</t>
  </si>
  <si>
    <t>OP9</t>
  </si>
  <si>
    <t>skupaj</t>
  </si>
  <si>
    <t>enota</t>
  </si>
  <si>
    <t>cena/enota</t>
  </si>
  <si>
    <t xml:space="preserve">zap. št. </t>
  </si>
  <si>
    <t xml:space="preserve">količina </t>
  </si>
  <si>
    <t>PREDDELA IN GRADBENA DELA</t>
  </si>
  <si>
    <r>
      <t>m</t>
    </r>
    <r>
      <rPr>
        <vertAlign val="superscript"/>
        <sz val="10"/>
        <rFont val="Arial"/>
        <family val="2"/>
        <charset val="238"/>
      </rPr>
      <t>1</t>
    </r>
  </si>
  <si>
    <t>SKUPAJ PREDDELA IN GRADBENA DELA:</t>
  </si>
  <si>
    <t xml:space="preserve">2. </t>
  </si>
  <si>
    <t>Projektantski nadzor.</t>
  </si>
  <si>
    <t>OSTALE STORITVE</t>
  </si>
  <si>
    <t>• teren III. kat. (75 % izkopa)</t>
  </si>
  <si>
    <t>• teren IV. kat. (20 % izkopa)</t>
  </si>
  <si>
    <t>• teren V. kat. (5 % izkopa)</t>
  </si>
  <si>
    <t>Fino planiranje s prekopi poškodovanega terena, najmanj v obliko prvotnega stanja, z utrditvijo primernim za kmetijsko zemljišče, oblikovanjem prekopanih brežin ter odstranitvijo vsega površinskega kamenja in zatravitvijo s semenom.</t>
  </si>
  <si>
    <t>SKUPAJ brez DDV</t>
  </si>
  <si>
    <t xml:space="preserve">Spiranje (visokotlačno čiščenje) novo zgrajene kanalizacije (kanal in jaški) po končanih delih. </t>
  </si>
  <si>
    <t>Nadzor predstavnika upravljavca javnega kanalizacijskega sistema.</t>
  </si>
  <si>
    <t>Geotehnični nadzor.</t>
  </si>
  <si>
    <t xml:space="preserve">Preiskus vodotesnosti za kanalizacijske cevi in jaškov po veljavnih standardih po odsekih kanala od jaška do jaška. </t>
  </si>
  <si>
    <t>Dobava kanalizacijskih cevi nazivne togosti SN 10.000 N/m², izdelane iz armiranega poliestra po SIST EN 14 364. Cevi imajo na eni strani vgrajeno poliestersko spojko z EPDM tesnilom. Notranji zaščitni sloj cevi mora imeti debelino najmanj 1,0 mm.</t>
  </si>
  <si>
    <t>Dobava revizijskega jaška iz armiranega poliestra nazivne togosti SN 10.000 N/m². Vključno z vsemi nastavki za dotoke in iztoke iz enakega materiala kot so kanalizacijske cevi.</t>
  </si>
  <si>
    <t>Gradbene odpadke, odvečno zemljino od izkopa in ruševine obstoječih jaškov,  je potrebno odpeljati na deponijo z   ustreznim okoljevarstvenim dovoljenjem oz.  jih predati zbiralcu ali predelovalcu odpadnega gradbenega materiala. Deponijo si izvajalec pridobi sam. V ceno mora biti vključena tudi pristojbina za deponiranje.</t>
  </si>
  <si>
    <t>Pri posameznih delih naveden izraz gradbiščna deponija pojmuje deponijo za katero poskrbi izvajalec del sam. Pri tem so zajeti vsi potrebni prevozi, prenosi, nakladanja in razkladanja od gradbišča do gradbiščne deponije ter obratno. Izračun odkopanih ali nasutih količin iz raščenega terena.</t>
  </si>
  <si>
    <t>Identifikacija obstaječih podzemnih instalacij s strani pooblaščenih predstavnikov upravljalcev.</t>
  </si>
  <si>
    <t>~ kanalizacija - Komunala Novo mesto</t>
  </si>
  <si>
    <t>~ telekomunikacije - Telemach</t>
  </si>
  <si>
    <t>Prečrpavanje izpustnih vod v času gradnje.</t>
  </si>
  <si>
    <t>Sanacija cevi z uvlačenjem cevi v obstoječo cev - cev v cev. Vložek iz dvojne in brezšivne poliesterske tkanine predhodno prepojena s polimerno smolo - impregnirano, dvostranska zatesnitev in razširitev z vnosom vroče vode ali zraka. Vključno z vsemi potrebnimi deli in materiali ter s predhodnim spiranjem in čiščenjem obstoječe kanalizacije.</t>
  </si>
  <si>
    <t>Izvedba ukrepov za varovanje infrastrukturnih vodov ob izkopu jarkov (dodatek za ročne izkope okrog obstoječih vodov, ukrepi podpiranja vodov (s PVC UK SN8 DN200 cevjo ali obbetoniranjem (betona C 25/30 v debelini 10 cm), prilagoditve novim razmeram na terenu (kape, označbe, pokrovi)...). Upoštevati morebitne podpiranja in zamik infrastrukturnih vodov. Način določi upravljavec posameznega voda in ga vpiše v gradbeni dnevnik.</t>
  </si>
  <si>
    <t xml:space="preserve">• jaški </t>
  </si>
  <si>
    <t xml:space="preserve">Pregled zgrajenega kanala s TV kontrolnim sistemom. Posnetek mora biti skladen s sistemom GIS in dokumentnim sistemom upravljalca javne kanalizacije. Skladno s pogodbo izvaja navedeno storitev upravljavec Komunala Novo mesto. </t>
  </si>
  <si>
    <t>• pregled zgrajenega kanala</t>
  </si>
  <si>
    <t>• izdelava poročila s predlogom sanacije</t>
  </si>
  <si>
    <t xml:space="preserve">3. </t>
  </si>
  <si>
    <t xml:space="preserve">Izdelava elaborata in vpis kanalizacije v uradne evidence (elaborat za vpis v zbirni kataster GJI na GURS). </t>
  </si>
  <si>
    <t>Izdelava prehodnega kosa ter navezava obstoječe kanalizacijske cevi  na predviden poliesterski jašek, vključno z vsem potrebnim materialom in deli. Tesnenje z gumico, v primeru da to ni možno z ustreznim materialom.</t>
  </si>
  <si>
    <r>
      <t xml:space="preserve">• BC </t>
    </r>
    <r>
      <rPr>
        <sz val="10"/>
        <rFont val="Symbol"/>
        <family val="1"/>
        <charset val="2"/>
      </rPr>
      <t>f</t>
    </r>
    <r>
      <rPr>
        <sz val="10"/>
        <rFont val="Arial"/>
        <family val="2"/>
        <charset val="238"/>
      </rPr>
      <t>200</t>
    </r>
  </si>
  <si>
    <t>Diamantno kronsko vrtanje sten jaškov z odvozom odpadnega materiala na deponijo, ki si jo pridobi izvajalec del sam.</t>
  </si>
  <si>
    <t>~ jašek iz armiranega poliestra, zunanji premer vrtine do 200 mm</t>
  </si>
  <si>
    <t>SKUPAJ Z DDV:</t>
  </si>
  <si>
    <t>Posek in odstranitev dreves z deblom premera 20 do 50 cm ter odstranitev vej. Vključno z odvozom oz. predajo materiala zbiralcu ali predelovalcu gradbenih odpadkov in plačilom takse.</t>
  </si>
  <si>
    <t>Odstranitev panja s premerom 20 do 50 cm. Vključno z odvozom oz. predajo materiala zbiralcu ali predelovalcu gradbenih odpadkov in plačilom takse.</t>
  </si>
  <si>
    <t xml:space="preserve">Rušenje obstoječega AB jaška z nalaganjem in odvozom ruševin na legalizirano deponijo. </t>
  </si>
  <si>
    <t>Odriv oz. odkop humusa v debelini do 20 cm in odvoz na gradbiščno deponijo.</t>
  </si>
  <si>
    <r>
      <t>m</t>
    </r>
    <r>
      <rPr>
        <vertAlign val="superscript"/>
        <sz val="10"/>
        <rFont val="Segoe UI"/>
        <family val="2"/>
        <charset val="238"/>
      </rPr>
      <t>3</t>
    </r>
  </si>
  <si>
    <t>Zasip jarka na območju neutrjenih površin po končani montaži cevi z materialom od izkopa deponiranim ob robu izkopa oz. na gradbiščni deponiji. Delce večje od 20 cm se odstrani. Zasip z nabijanjem v plasteh po 30 cm.</t>
  </si>
  <si>
    <t>Dobava AB razbremenilne plošče vključno s tipskim NL pokrovom, klase B 125 (125 kN nosilnosti) s teflonskim ležiščem in napisom na pokrovu 'KANALIZACIJA' z grbom občine. stopnja tesnosti 1</t>
  </si>
  <si>
    <r>
      <t xml:space="preserve">• BC </t>
    </r>
    <r>
      <rPr>
        <sz val="10"/>
        <rFont val="Symbol"/>
        <family val="1"/>
        <charset val="2"/>
      </rPr>
      <t>f</t>
    </r>
    <r>
      <rPr>
        <sz val="10"/>
        <rFont val="Arial"/>
        <family val="2"/>
        <charset val="238"/>
      </rPr>
      <t>150</t>
    </r>
  </si>
  <si>
    <t>~ jašek iz armiranega poliestra, zunanji premer vrtine do 220 mm</t>
  </si>
  <si>
    <t>FEKALNA KANALIZACIJA MAISTROVA ULICA 19-1</t>
  </si>
  <si>
    <t xml:space="preserve">Rušenje betonskih stopnic, z nakladanjem ruševin in odvozom na trajno legalizirano  deponijo, vključno z vsemi pristojbinami. </t>
  </si>
  <si>
    <t>~ telekomunikacije Telemach; št. prečkanj: 1, dolžina 3 m</t>
  </si>
  <si>
    <t>~ sadna drevesa: češnja 3x</t>
  </si>
  <si>
    <t>Izkop in hramba vseh vrst grmičevja - točkovna zasaditev, višina grmičevja do 50 cm, zajem zemljine širši od velikosti grmičevja; v dogovoru z lastnikom.</t>
  </si>
  <si>
    <t>• Poliester cev DN 250</t>
  </si>
  <si>
    <t>• Poliester cev DN 200</t>
  </si>
  <si>
    <t>• J4297-2; DN1000; H=1,20 m; H(GRP)=0,95 m; B125</t>
  </si>
  <si>
    <t>• J4297-1; DN1000; H=1,10 m; H(GRP)=0,85 m; B125</t>
  </si>
  <si>
    <t>• J4297; DN1000; H=0,85 m; H(GRP)=0,60 m; B125</t>
  </si>
  <si>
    <t>• J4298-1; DN1000; H=1,89 m; H(GRP)=1,64 m; B125</t>
  </si>
  <si>
    <r>
      <t>Vgradnja revizijskega jaš</t>
    </r>
    <r>
      <rPr>
        <sz val="10"/>
        <rFont val="Arial"/>
        <family val="2"/>
        <charset val="238"/>
      </rPr>
      <t>ka iz armiranega poliestra skupaj z armirano betonskim obročem, razbremenilno AB ploščo in NL pokrovom. Ležišče jaška iz betona C12/15 debeline 10 cm. Pred vgradnjo prostor pod muldo napolniti z betonom C12/15. Vsi stiki se izvedejo vodotesno. Stik med pokrovom in razbremenilno ploščo se zatesni s trajnoelastičnim kitom, stik med razbremenilno ploščo in jaškom se zatesni s trajnoelastičnim kitom.</t>
    </r>
  </si>
  <si>
    <t>• poliester cev DN 200</t>
  </si>
  <si>
    <t>• poliester cev DN 250</t>
  </si>
  <si>
    <t>kanal 3.1 in 3.2 (Maistrova ulica 20-12)</t>
  </si>
  <si>
    <r>
      <t>Izdelava AB stopnic (š</t>
    </r>
    <r>
      <rPr>
        <sz val="10"/>
        <rFont val="Arial"/>
        <family val="2"/>
        <charset val="238"/>
      </rPr>
      <t>=0,80; d=0,25; v=0,17 m; 5 stopnic), vključno z dobavo in vgradnjo cementnega betona C25/30 v prerezu od 0,16 do 0,30 m³/m², temeljenjem, s podbetoniranjem temeljev obstoječega zidu in sanacija, skupaj z ročnim izkopom, betonom C25/30, armaturo (80 kg/m</t>
    </r>
    <r>
      <rPr>
        <vertAlign val="superscript"/>
        <sz val="10"/>
        <rFont val="Arial"/>
        <family val="2"/>
        <charset val="238"/>
      </rPr>
      <t>3</t>
    </r>
    <r>
      <rPr>
        <sz val="10"/>
        <rFont val="Arial"/>
        <family val="2"/>
        <charset val="238"/>
      </rPr>
      <t>), opažem in vsemi ostalimi deli in materiali za izvedbo.</t>
    </r>
  </si>
  <si>
    <t>Veljavnost cen: februar 2023</t>
  </si>
  <si>
    <t>DDV (obračun 76. a. člen ZDDV - Informativni izračun)</t>
  </si>
  <si>
    <t xml:space="preserve">MONM ima s Komunalo Novo mesto d.o.o. sklenjen sporazum o izvajanju storitve "pregledi novozgrajene </t>
  </si>
  <si>
    <t>kanalizacije s kamero, zato je cena že vpisana.</t>
  </si>
  <si>
    <r>
      <t xml:space="preserve">Kombiniran izkop jarka (ročno in strojno) z odkopom bočnih sten pod kotom 75° in globine do </t>
    </r>
    <r>
      <rPr>
        <sz val="10"/>
        <rFont val="Arial"/>
        <family val="2"/>
        <charset val="238"/>
      </rPr>
      <t>3.5</t>
    </r>
    <r>
      <rPr>
        <sz val="10"/>
        <color indexed="8"/>
        <rFont val="Arial"/>
        <family val="2"/>
        <charset val="238"/>
      </rPr>
      <t xml:space="preserve"> m z nalaganjem izkopanega materiala na kamion in odvozom na gradbiščno deponijo ter na stalno legalno deponijo gradbenega materiala, ki si jo mora pridobiti izvajalec sam, vključno s poravnavo dna jarka v projektiranem padcu, na točnost ± 3 cm. Cena vključuje tudi pristojbino za deponiranje. Količine v raščenem stanju.</t>
    </r>
  </si>
  <si>
    <r>
      <t>Dobava in saditev dreves višine med 2 in 3 m,</t>
    </r>
    <r>
      <rPr>
        <sz val="10"/>
        <rFont val="Calibri"/>
        <family val="2"/>
        <charset val="238"/>
      </rPr>
      <t xml:space="preserve"> </t>
    </r>
    <r>
      <rPr>
        <sz val="10"/>
        <rFont val="Arial"/>
        <family val="2"/>
        <charset val="238"/>
      </rPr>
      <t xml:space="preserve">drevo s koreninsko grudo, obseg debla 18-20 cm. Izkop sadilne jame v velikosti min. 1,5 kratnik koreninske grude in odvoz odvečnega materiala. Sajenje dreves na ustrezno pripravljeno podlago, količenje s tremi ošiljenimi opornimi koli premera 5 cm in tremi povezovalnimi poloblicami ter privez sadike z elastično zeleno vrvjo za uporabo v drevesničarstvu debeline 5mm. Obstoječim zemljinam v sadilni jami se ob koreninski grudi doda mešanico stimulatorjev zemljin in mikoriz - 2kg mešanice Biovin in Tree Saver Transplant in 3 gnojilne tablete (vsaka po 21 g) z dolgotrajnim delovanjem. Sadika se zalije. Po zasaditvi se izdela zalivalna kotanja in uredi zaščitni posip z lubjem. Po potrebi humusiranje in zatravitev površin, ki so bile poškodovane ob zasaditvi novega drevesa. </t>
    </r>
  </si>
  <si>
    <r>
      <t xml:space="preserve">Nabava in zasaditev grmovnic (npr. </t>
    </r>
    <r>
      <rPr>
        <i/>
        <sz val="10"/>
        <rFont val="Arial"/>
        <family val="2"/>
        <charset val="238"/>
      </rPr>
      <t>Rhododendron</t>
    </r>
    <r>
      <rPr>
        <sz val="10"/>
        <rFont val="Arial"/>
        <family val="2"/>
        <charset val="238"/>
      </rPr>
      <t xml:space="preserve">) sadike s formirano koreninsko grudo, z vsaj 3 odganjki, višina sadike 40-50 cm, zasaditev v sadilno jamo premera 1,5 x premer grude, z dodajanjem substrata po 1 l na sadiko in gnojilne tablete - cca 10 g na sadiko. Rastlina se zasuje z rodovitno zemljo, korenine se enakomerno potlačijo, sadika se zalije. </t>
    </r>
  </si>
  <si>
    <t xml:space="preserve">Dobava in vgradnja revizijskega jaška iz armiranega poliestra nazivne togosti SN 10.000 N/m² globine do 1,50 m - izvedba jaška na terenu; vključno z vsemi nastavki za dotoke in iztoke iz enakega materiala kot so kanalizacijske cevi, ki se izvedejo. Skupaj z dobavo in vgradnjo AB obroča, razbremenilno AB ploščo in tipskim NL pokrovom, klase B 125 (125 kN nosilnosti) s teflonskim ležiščem in napisom na pokrovu 'KANALIZACIJA' z grbom občine; stopnja tesnosti 1. Vsi stiki se izvedejo vodotesno. Stik med pokrovom in razbremenilno ploščo se zatesni s trajnoelastičnim kitom, stik med razbremenilno ploščo in jaškom se zatesni s trajnoelastičnim kitom. </t>
  </si>
  <si>
    <t xml:space="preserve">Predelava vtokov/iztokov revizijskega jaška iz armiranega poliestra nazivne togosti SN 10.000 N/m². Vključno z vsemi nastavki za dotoke in iztoke iz enakega materiala kot so kanalizacijske cevi, z ustrezno predelavo mulde. </t>
  </si>
  <si>
    <t>Izdelava projekta izvedenih del za načrt kanalizacije (PID) v dveh (2) tiskanih in digitalnih (*.dwg, *.doc, *.pdf) izvodih,  v skladu z Gradbenim zakonom, Pravilnikom o  projektni dokumentaciji in navodilih upravljavca kanalizacijskega omrežja.</t>
  </si>
  <si>
    <t>Geodetski posnetek zgrajene kanalizacije, izdelanega po predpisih geodetske stroke in navodilih upravljavca kanalizacije. Geodetski posnetek tlačnega voda mora biti obvezno narejen pred izvedbo osnovnega zasipa cevovoda! Vključno z izdelavo geodetskega načrta izvedenih del, v dveh izvodih.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</si>
</sst>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_-* #,##0.00\ _S_I_T_-;\-* #,##0.00\ _S_I_T_-;_-* &quot;-&quot;??\ _S_I_T_-;_-@_-"/>
    <numFmt numFmtId="165" formatCode="_-* #,##0.00\ _S_I_T_-;\-* #,##0.00\ _S_I_T_-;_-* \-??\ _S_I_T_-;_-@_-"/>
    <numFmt numFmtId="166" formatCode="_-* #,##0.00\ [$€-1]_-;\-* #,##0.00\ [$€-1]_-;_-* &quot;-&quot;??\ [$€-1]_-;_-@_-"/>
    <numFmt numFmtId="167" formatCode="#,##0.00&quot;      &quot;;\-#,##0.00&quot;      &quot;"/>
    <numFmt numFmtId="168" formatCode="#,##0.00\ [$€-401]"/>
  </numFmts>
  <fonts count="38">
    <font>
      <sz val="10"/>
      <name val="Arial CE"/>
      <charset val="238"/>
    </font>
    <font>
      <sz val="11"/>
      <color theme="1"/>
      <name val="Calibri"/>
      <family val="2"/>
      <charset val="238"/>
      <scheme val="minor"/>
    </font>
    <font>
      <sz val="10"/>
      <color theme="1"/>
      <name val="Arial"/>
      <family val="2"/>
      <charset val="238"/>
    </font>
    <font>
      <sz val="10"/>
      <name val="Arial CE"/>
      <charset val="238"/>
    </font>
    <font>
      <sz val="10"/>
      <name val="Arial"/>
      <family val="2"/>
      <charset val="238"/>
    </font>
    <font>
      <b/>
      <sz val="10"/>
      <name val="Arial"/>
      <family val="2"/>
      <charset val="238"/>
    </font>
    <font>
      <sz val="10"/>
      <name val="Arial"/>
      <family val="2"/>
      <charset val="238"/>
    </font>
    <font>
      <b/>
      <sz val="8"/>
      <name val="Arial"/>
      <family val="2"/>
      <charset val="238"/>
    </font>
    <font>
      <b/>
      <sz val="12"/>
      <name val="Arial"/>
      <family val="2"/>
    </font>
    <font>
      <sz val="10"/>
      <name val="Arial CE"/>
      <family val="2"/>
      <charset val="238"/>
    </font>
    <font>
      <sz val="10"/>
      <color indexed="8"/>
      <name val="Arial"/>
      <family val="2"/>
      <charset val="238"/>
    </font>
    <font>
      <b/>
      <sz val="10"/>
      <color indexed="8"/>
      <name val="Arial"/>
      <family val="2"/>
      <charset val="238"/>
    </font>
    <font>
      <sz val="11"/>
      <name val="Arial"/>
      <family val="2"/>
      <charset val="238"/>
    </font>
    <font>
      <b/>
      <sz val="11"/>
      <name val="Arial"/>
      <family val="2"/>
      <charset val="238"/>
    </font>
    <font>
      <sz val="8"/>
      <color indexed="8"/>
      <name val="Arial"/>
      <family val="2"/>
      <charset val="238"/>
    </font>
    <font>
      <b/>
      <sz val="12"/>
      <color indexed="8"/>
      <name val="SSPalatino"/>
      <charset val="238"/>
    </font>
    <font>
      <sz val="9"/>
      <name val="Arial"/>
      <family val="2"/>
      <charset val="238"/>
    </font>
    <font>
      <sz val="9"/>
      <color indexed="8"/>
      <name val="Arial"/>
      <family val="2"/>
      <charset val="238"/>
    </font>
    <font>
      <b/>
      <sz val="12"/>
      <name val="Arial"/>
      <family val="2"/>
      <charset val="238"/>
    </font>
    <font>
      <sz val="12"/>
      <color theme="1"/>
      <name val="Arial"/>
      <family val="2"/>
      <charset val="238"/>
    </font>
    <font>
      <i/>
      <sz val="12"/>
      <color theme="1"/>
      <name val="Arial"/>
      <family val="2"/>
      <charset val="238"/>
    </font>
    <font>
      <b/>
      <sz val="12"/>
      <color theme="1"/>
      <name val="Arial"/>
      <family val="2"/>
      <charset val="238"/>
    </font>
    <font>
      <vertAlign val="subscript"/>
      <sz val="12"/>
      <color theme="1"/>
      <name val="Arial"/>
      <family val="2"/>
      <charset val="238"/>
    </font>
    <font>
      <sz val="9"/>
      <color theme="1"/>
      <name val="Times New Roman"/>
      <family val="1"/>
      <charset val="238"/>
    </font>
    <font>
      <sz val="11"/>
      <color indexed="8"/>
      <name val="Arial"/>
      <family val="2"/>
      <charset val="238"/>
    </font>
    <font>
      <sz val="10"/>
      <name val="Segoe UI"/>
      <family val="2"/>
      <charset val="238"/>
    </font>
    <font>
      <sz val="10"/>
      <color theme="1"/>
      <name val="Segoe UI"/>
      <family val="2"/>
      <charset val="238"/>
    </font>
    <font>
      <b/>
      <sz val="12"/>
      <color indexed="8"/>
      <name val="Arial"/>
      <family val="2"/>
    </font>
    <font>
      <b/>
      <sz val="9"/>
      <name val="Arial"/>
      <family val="2"/>
      <charset val="238"/>
    </font>
    <font>
      <vertAlign val="superscript"/>
      <sz val="10"/>
      <name val="Arial"/>
      <family val="2"/>
      <charset val="238"/>
    </font>
    <font>
      <sz val="11"/>
      <color indexed="8"/>
      <name val="Calibri"/>
      <family val="2"/>
      <charset val="238"/>
    </font>
    <font>
      <b/>
      <sz val="9"/>
      <color theme="1"/>
      <name val="Arial"/>
      <family val="2"/>
      <charset val="238"/>
    </font>
    <font>
      <sz val="11"/>
      <color rgb="FF000000"/>
      <name val="Calibri"/>
      <family val="2"/>
      <charset val="238"/>
    </font>
    <font>
      <sz val="10"/>
      <name val="Symbol"/>
      <family val="1"/>
      <charset val="2"/>
    </font>
    <font>
      <vertAlign val="superscript"/>
      <sz val="10"/>
      <name val="Segoe UI"/>
      <family val="2"/>
      <charset val="238"/>
    </font>
    <font>
      <sz val="10"/>
      <name val="Calibri"/>
      <family val="2"/>
      <charset val="238"/>
    </font>
    <font>
      <i/>
      <sz val="10"/>
      <name val="Arial"/>
      <family val="2"/>
      <charset val="238"/>
    </font>
    <font>
      <b/>
      <sz val="10"/>
      <color theme="1"/>
      <name val="Arial"/>
      <family val="2"/>
      <charset val="23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1">
    <xf numFmtId="0" fontId="0" fillId="0" borderId="0"/>
    <xf numFmtId="2" fontId="4" fillId="0" borderId="0" applyProtection="0">
      <alignment horizontal="justify" vertical="distributed"/>
      <protection locked="0"/>
    </xf>
    <xf numFmtId="0" fontId="15" fillId="0" borderId="0" applyFill="0" applyBorder="0" applyProtection="0"/>
    <xf numFmtId="0" fontId="4" fillId="0" borderId="0" applyFill="0" applyBorder="0" applyAlignment="0" applyProtection="0"/>
    <xf numFmtId="0" fontId="4" fillId="0" borderId="0" applyFill="0" applyBorder="0" applyAlignment="0" applyProtection="0"/>
    <xf numFmtId="0" fontId="3" fillId="0" borderId="0" applyFill="0" applyAlignment="0" applyProtection="0"/>
    <xf numFmtId="0" fontId="3" fillId="0" borderId="0"/>
    <xf numFmtId="0" fontId="4" fillId="0" borderId="0" applyFill="0" applyBorder="0" applyAlignment="0" applyProtection="0"/>
    <xf numFmtId="0" fontId="4" fillId="0" borderId="0" applyFill="0" applyBorder="0" applyAlignment="0" applyProtection="0"/>
    <xf numFmtId="0" fontId="9" fillId="0" borderId="0"/>
    <xf numFmtId="0" fontId="4" fillId="0" borderId="0" applyFill="0" applyBorder="0" applyAlignment="0" applyProtection="0"/>
    <xf numFmtId="0" fontId="4" fillId="0" borderId="0" applyFill="0" applyBorder="0" applyAlignment="0" applyProtection="0"/>
    <xf numFmtId="0" fontId="4" fillId="0" borderId="0"/>
    <xf numFmtId="0" fontId="6" fillId="0" borderId="0"/>
    <xf numFmtId="165" fontId="9" fillId="0" borderId="0"/>
    <xf numFmtId="165" fontId="9" fillId="0" borderId="0"/>
    <xf numFmtId="164" fontId="3" fillId="0" borderId="0" applyFont="0" applyFill="0" applyBorder="0" applyAlignment="0" applyProtection="0"/>
    <xf numFmtId="0" fontId="2" fillId="0" borderId="0"/>
    <xf numFmtId="0" fontId="4" fillId="0" borderId="0"/>
    <xf numFmtId="0" fontId="4" fillId="0" borderId="0" applyFill="0" applyBorder="0" applyAlignment="0" applyProtection="0"/>
    <xf numFmtId="164" fontId="15" fillId="0" borderId="0" applyFont="0" applyFill="0" applyBorder="0" applyAlignment="0" applyProtection="0"/>
    <xf numFmtId="44" fontId="3" fillId="0" borderId="0" applyFont="0" applyFill="0" applyBorder="0" applyAlignment="0" applyProtection="0"/>
    <xf numFmtId="0" fontId="4" fillId="0" borderId="0"/>
    <xf numFmtId="0" fontId="1" fillId="0" borderId="0"/>
    <xf numFmtId="0" fontId="4" fillId="0" borderId="0"/>
    <xf numFmtId="0" fontId="1" fillId="0" borderId="0"/>
    <xf numFmtId="9" fontId="1" fillId="0" borderId="0" applyFont="0" applyFill="0" applyBorder="0" applyAlignment="0" applyProtection="0"/>
    <xf numFmtId="44" fontId="15" fillId="0" borderId="0" applyFont="0" applyFill="0" applyBorder="0" applyAlignment="0" applyProtection="0"/>
    <xf numFmtId="0" fontId="30" fillId="0" borderId="0"/>
    <xf numFmtId="0" fontId="32" fillId="0" borderId="0"/>
    <xf numFmtId="0" fontId="4" fillId="0" borderId="0"/>
  </cellStyleXfs>
  <cellXfs count="200">
    <xf numFmtId="0" fontId="0" fillId="0" borderId="0" xfId="0"/>
    <xf numFmtId="0" fontId="2" fillId="0" borderId="0" xfId="17"/>
    <xf numFmtId="0" fontId="20" fillId="0" borderId="0" xfId="17" applyFont="1"/>
    <xf numFmtId="0" fontId="2" fillId="0" borderId="0" xfId="17" applyAlignment="1">
      <alignment horizontal="center" wrapText="1"/>
    </xf>
    <xf numFmtId="0" fontId="2" fillId="0" borderId="0" xfId="17" applyAlignment="1">
      <alignment horizontal="center"/>
    </xf>
    <xf numFmtId="0" fontId="21" fillId="0" borderId="1" xfId="17" applyFont="1" applyBorder="1" applyAlignment="1">
      <alignment horizontal="center" vertical="center"/>
    </xf>
    <xf numFmtId="0" fontId="21" fillId="0" borderId="1" xfId="17" applyFont="1" applyBorder="1" applyAlignment="1">
      <alignment horizontal="center" vertical="center" wrapText="1"/>
    </xf>
    <xf numFmtId="0" fontId="2" fillId="0" borderId="0" xfId="17" applyAlignment="1">
      <alignment vertical="center"/>
    </xf>
    <xf numFmtId="0" fontId="19" fillId="0" borderId="5" xfId="17" applyFont="1" applyBorder="1" applyAlignment="1">
      <alignment horizontal="center" vertical="center"/>
    </xf>
    <xf numFmtId="0" fontId="19" fillId="0" borderId="5" xfId="17" applyFont="1" applyBorder="1" applyAlignment="1">
      <alignment horizontal="center" vertical="center" wrapText="1"/>
    </xf>
    <xf numFmtId="0" fontId="19" fillId="0" borderId="1" xfId="17" applyFont="1" applyBorder="1" applyAlignment="1">
      <alignment horizontal="center" vertical="center"/>
    </xf>
    <xf numFmtId="0" fontId="19" fillId="0" borderId="1" xfId="17" applyFont="1" applyBorder="1" applyAlignment="1">
      <alignment horizontal="center" vertical="center" wrapText="1"/>
    </xf>
    <xf numFmtId="0" fontId="23" fillId="0" borderId="0" xfId="17" applyFont="1" applyAlignment="1">
      <alignment horizontal="center"/>
    </xf>
    <xf numFmtId="0" fontId="13" fillId="0" borderId="0" xfId="2" applyFont="1" applyAlignment="1" applyProtection="1">
      <alignment horizontal="left"/>
    </xf>
    <xf numFmtId="0" fontId="11" fillId="0" borderId="0" xfId="2" applyFont="1" applyFill="1"/>
    <xf numFmtId="0" fontId="12" fillId="0" borderId="0" xfId="2" applyFont="1" applyProtection="1"/>
    <xf numFmtId="0" fontId="12" fillId="0" borderId="0" xfId="2" applyFont="1" applyAlignment="1" applyProtection="1">
      <alignment horizontal="justify"/>
    </xf>
    <xf numFmtId="0" fontId="12" fillId="0" borderId="0" xfId="2" applyFont="1" applyAlignment="1" applyProtection="1">
      <alignment horizontal="justify" vertical="top" wrapText="1"/>
    </xf>
    <xf numFmtId="0" fontId="12" fillId="0" borderId="0" xfId="2" applyFont="1" applyAlignment="1" applyProtection="1">
      <alignment horizontal="justify" vertical="top"/>
    </xf>
    <xf numFmtId="0" fontId="4" fillId="0" borderId="0" xfId="2" applyFont="1" applyProtection="1"/>
    <xf numFmtId="0" fontId="15" fillId="0" borderId="0" xfId="2" applyProtection="1"/>
    <xf numFmtId="0" fontId="27" fillId="0" borderId="0" xfId="2" applyFont="1" applyFill="1"/>
    <xf numFmtId="0" fontId="8" fillId="0" borderId="0" xfId="2" applyFont="1" applyFill="1"/>
    <xf numFmtId="0" fontId="27" fillId="0" borderId="0" xfId="2" applyFont="1" applyFill="1" applyBorder="1"/>
    <xf numFmtId="0" fontId="11" fillId="2" borderId="0" xfId="2" applyFont="1" applyFill="1" applyProtection="1"/>
    <xf numFmtId="0" fontId="11" fillId="3" borderId="0" xfId="2" applyFont="1" applyFill="1" applyBorder="1" applyProtection="1"/>
    <xf numFmtId="0" fontId="11" fillId="0" borderId="0" xfId="2" applyFont="1" applyFill="1" applyProtection="1"/>
    <xf numFmtId="0" fontId="11" fillId="0" borderId="0" xfId="2" applyFont="1" applyFill="1" applyBorder="1" applyProtection="1"/>
    <xf numFmtId="0" fontId="24" fillId="3" borderId="0" xfId="2" applyFont="1" applyFill="1" applyAlignment="1" applyProtection="1">
      <alignment horizontal="right" vertical="top"/>
    </xf>
    <xf numFmtId="0" fontId="24" fillId="3" borderId="0" xfId="2" applyFont="1" applyFill="1" applyAlignment="1" applyProtection="1">
      <alignment horizontal="justify" vertical="distributed"/>
    </xf>
    <xf numFmtId="0" fontId="17" fillId="3" borderId="0" xfId="2" applyFont="1" applyFill="1" applyAlignment="1" applyProtection="1">
      <alignment horizontal="justify" vertical="distributed"/>
    </xf>
    <xf numFmtId="4" fontId="14" fillId="3" borderId="0" xfId="2" applyNumberFormat="1" applyFont="1" applyFill="1" applyAlignment="1" applyProtection="1">
      <alignment horizontal="right"/>
    </xf>
    <xf numFmtId="9" fontId="11" fillId="0" borderId="0" xfId="2" applyNumberFormat="1" applyFont="1" applyFill="1" applyProtection="1"/>
    <xf numFmtId="0" fontId="11" fillId="0" borderId="0" xfId="0" applyFont="1"/>
    <xf numFmtId="14" fontId="13" fillId="3" borderId="0" xfId="11" applyNumberFormat="1" applyFont="1" applyFill="1" applyBorder="1" applyAlignment="1" applyProtection="1">
      <alignment horizontal="center" vertical="center"/>
    </xf>
    <xf numFmtId="4" fontId="5" fillId="3" borderId="0" xfId="11" applyNumberFormat="1" applyFont="1" applyFill="1" applyBorder="1" applyAlignment="1" applyProtection="1">
      <alignment horizontal="justify" vertical="distributed"/>
    </xf>
    <xf numFmtId="4" fontId="28" fillId="3" borderId="0" xfId="11" applyNumberFormat="1" applyFont="1" applyFill="1" applyBorder="1" applyAlignment="1" applyProtection="1">
      <alignment horizontal="justify" vertical="distributed"/>
    </xf>
    <xf numFmtId="4" fontId="28" fillId="3" borderId="0" xfId="11" applyNumberFormat="1" applyFont="1" applyFill="1" applyBorder="1" applyAlignment="1" applyProtection="1">
      <alignment horizontal="right"/>
    </xf>
    <xf numFmtId="4" fontId="28" fillId="3" borderId="0" xfId="2" applyNumberFormat="1" applyFont="1" applyFill="1" applyBorder="1" applyAlignment="1" applyProtection="1">
      <alignment horizontal="right"/>
    </xf>
    <xf numFmtId="0" fontId="24" fillId="0" borderId="0" xfId="2" applyFont="1" applyFill="1" applyAlignment="1" applyProtection="1">
      <alignment horizontal="right" vertical="top"/>
    </xf>
    <xf numFmtId="0" fontId="24" fillId="0" borderId="0" xfId="2" applyFont="1" applyFill="1" applyAlignment="1" applyProtection="1">
      <alignment horizontal="justify" vertical="distributed"/>
    </xf>
    <xf numFmtId="0" fontId="17" fillId="0" borderId="0" xfId="2" applyFont="1" applyFill="1" applyAlignment="1" applyProtection="1">
      <alignment horizontal="justify" vertical="distributed"/>
    </xf>
    <xf numFmtId="4" fontId="14" fillId="0" borderId="0" xfId="2" applyNumberFormat="1" applyFont="1" applyFill="1" applyAlignment="1" applyProtection="1">
      <alignment horizontal="right"/>
    </xf>
    <xf numFmtId="167" fontId="5" fillId="0" borderId="0" xfId="24" applyNumberFormat="1" applyFont="1" applyAlignment="1">
      <alignment horizontal="center" vertical="center"/>
    </xf>
    <xf numFmtId="0" fontId="5" fillId="0" borderId="2" xfId="2" applyFont="1" applyFill="1" applyBorder="1" applyAlignment="1">
      <alignment horizontal="center"/>
    </xf>
    <xf numFmtId="4" fontId="5" fillId="0" borderId="2" xfId="2" applyNumberFormat="1" applyFont="1" applyFill="1" applyBorder="1" applyAlignment="1">
      <alignment horizontal="left" wrapText="1"/>
    </xf>
    <xf numFmtId="4" fontId="5" fillId="0" borderId="2" xfId="2" applyNumberFormat="1" applyFont="1" applyFill="1" applyBorder="1"/>
    <xf numFmtId="166" fontId="11" fillId="0" borderId="2" xfId="2" applyNumberFormat="1" applyFont="1" applyFill="1" applyBorder="1"/>
    <xf numFmtId="0" fontId="5" fillId="0" borderId="0" xfId="2" applyFont="1" applyFill="1" applyBorder="1" applyAlignment="1">
      <alignment horizontal="center"/>
    </xf>
    <xf numFmtId="4" fontId="5" fillId="0" borderId="0" xfId="2" applyNumberFormat="1" applyFont="1" applyFill="1" applyBorder="1" applyAlignment="1">
      <alignment horizontal="left" wrapText="1"/>
    </xf>
    <xf numFmtId="4" fontId="5" fillId="0" borderId="0" xfId="2" applyNumberFormat="1" applyFont="1" applyFill="1" applyBorder="1"/>
    <xf numFmtId="166" fontId="11" fillId="0" borderId="0" xfId="2" applyNumberFormat="1" applyFont="1" applyFill="1" applyBorder="1"/>
    <xf numFmtId="0" fontId="5" fillId="0" borderId="7" xfId="2" applyFont="1" applyFill="1" applyBorder="1" applyAlignment="1">
      <alignment horizontal="center"/>
    </xf>
    <xf numFmtId="4" fontId="5" fillId="0" borderId="7" xfId="2" applyNumberFormat="1" applyFont="1" applyFill="1" applyBorder="1" applyAlignment="1">
      <alignment horizontal="left" wrapText="1"/>
    </xf>
    <xf numFmtId="4" fontId="5" fillId="0" borderId="7" xfId="2" applyNumberFormat="1" applyFont="1" applyFill="1" applyBorder="1"/>
    <xf numFmtId="166" fontId="11" fillId="0" borderId="7" xfId="2" applyNumberFormat="1" applyFont="1" applyFill="1" applyBorder="1"/>
    <xf numFmtId="0" fontId="5" fillId="0" borderId="2" xfId="2" applyFont="1" applyFill="1" applyBorder="1"/>
    <xf numFmtId="4" fontId="5" fillId="0" borderId="2" xfId="2" applyNumberFormat="1" applyFont="1" applyFill="1" applyBorder="1" applyAlignment="1">
      <alignment horizontal="left"/>
    </xf>
    <xf numFmtId="0" fontId="18" fillId="0" borderId="2" xfId="2" applyFont="1" applyFill="1" applyBorder="1"/>
    <xf numFmtId="0" fontId="5" fillId="0" borderId="0" xfId="2" applyFont="1" applyFill="1" applyBorder="1"/>
    <xf numFmtId="4" fontId="5" fillId="0" borderId="0" xfId="2" applyNumberFormat="1" applyFont="1" applyFill="1" applyBorder="1" applyAlignment="1">
      <alignment horizontal="left"/>
    </xf>
    <xf numFmtId="0" fontId="18" fillId="0" borderId="0" xfId="2" applyFont="1" applyFill="1" applyBorder="1"/>
    <xf numFmtId="0" fontId="5" fillId="0" borderId="6" xfId="2" applyFont="1" applyFill="1" applyBorder="1"/>
    <xf numFmtId="0" fontId="4" fillId="0" borderId="6" xfId="24" applyBorder="1" applyAlignment="1">
      <alignment horizontal="left" vertical="center"/>
    </xf>
    <xf numFmtId="0" fontId="26" fillId="0" borderId="6" xfId="23" applyFont="1" applyBorder="1"/>
    <xf numFmtId="0" fontId="4" fillId="0" borderId="6" xfId="24" applyBorder="1" applyAlignment="1">
      <alignment vertical="center"/>
    </xf>
    <xf numFmtId="9" fontId="4" fillId="0" borderId="6" xfId="24" applyNumberFormat="1" applyBorder="1" applyAlignment="1">
      <alignment horizontal="center" vertical="center"/>
    </xf>
    <xf numFmtId="168" fontId="5" fillId="0" borderId="6" xfId="24" applyNumberFormat="1" applyFont="1" applyBorder="1" applyAlignment="1">
      <alignment horizontal="right" vertical="center"/>
    </xf>
    <xf numFmtId="49" fontId="5" fillId="0" borderId="7" xfId="24" applyNumberFormat="1" applyFont="1" applyBorder="1" applyAlignment="1">
      <alignment horizontal="center" vertical="center"/>
    </xf>
    <xf numFmtId="0" fontId="5" fillId="0" borderId="7" xfId="24" applyFont="1" applyBorder="1" applyAlignment="1">
      <alignment horizontal="left" vertical="center"/>
    </xf>
    <xf numFmtId="4" fontId="5" fillId="0" borderId="7" xfId="24" applyNumberFormat="1" applyFont="1" applyBorder="1" applyAlignment="1">
      <alignment horizontal="center" vertical="center"/>
    </xf>
    <xf numFmtId="0" fontId="5" fillId="0" borderId="7" xfId="24" applyFont="1" applyBorder="1" applyAlignment="1">
      <alignment horizontal="center" vertical="center"/>
    </xf>
    <xf numFmtId="168" fontId="5" fillId="0" borderId="7" xfId="22" applyNumberFormat="1" applyFont="1" applyBorder="1" applyAlignment="1">
      <alignment horizontal="right" vertical="center"/>
    </xf>
    <xf numFmtId="44" fontId="37" fillId="0" borderId="7" xfId="23" applyNumberFormat="1" applyFont="1" applyBorder="1"/>
    <xf numFmtId="0" fontId="10" fillId="0" borderId="0" xfId="0" applyFont="1" applyAlignment="1">
      <alignment vertical="top"/>
    </xf>
    <xf numFmtId="0" fontId="26" fillId="0" borderId="0" xfId="23" applyFont="1"/>
    <xf numFmtId="0" fontId="11" fillId="0" borderId="0" xfId="2" applyFont="1" applyFill="1" applyBorder="1"/>
    <xf numFmtId="4" fontId="5" fillId="0" borderId="0" xfId="2" applyNumberFormat="1" applyFont="1" applyFill="1" applyBorder="1" applyAlignment="1">
      <alignment horizontal="left" vertical="top" wrapText="1"/>
    </xf>
    <xf numFmtId="4" fontId="7" fillId="0" borderId="5" xfId="11" applyNumberFormat="1" applyFont="1" applyFill="1" applyBorder="1" applyAlignment="1" applyProtection="1">
      <alignment horizontal="center" vertical="distributed"/>
    </xf>
    <xf numFmtId="4" fontId="7" fillId="0" borderId="5" xfId="11" applyNumberFormat="1" applyFont="1" applyFill="1" applyBorder="1" applyAlignment="1" applyProtection="1">
      <alignment horizontal="distributed" vertical="distributed"/>
    </xf>
    <xf numFmtId="4" fontId="7" fillId="0" borderId="5" xfId="11" applyNumberFormat="1" applyFont="1" applyFill="1" applyBorder="1" applyAlignment="1" applyProtection="1">
      <alignment horizontal="center" vertical="center"/>
    </xf>
    <xf numFmtId="4" fontId="7" fillId="0" borderId="5" xfId="11" applyNumberFormat="1" applyFont="1" applyFill="1" applyBorder="1" applyAlignment="1" applyProtection="1">
      <alignment horizontal="center" vertical="center" wrapText="1"/>
    </xf>
    <xf numFmtId="4" fontId="7" fillId="0" borderId="5" xfId="2" applyNumberFormat="1" applyFont="1" applyFill="1" applyBorder="1" applyAlignment="1" applyProtection="1">
      <alignment horizontal="center" vertical="center" wrapText="1"/>
    </xf>
    <xf numFmtId="4" fontId="7" fillId="0" borderId="0" xfId="11" applyNumberFormat="1" applyFont="1" applyFill="1" applyBorder="1" applyAlignment="1" applyProtection="1">
      <alignment horizontal="center" vertical="distributed"/>
    </xf>
    <xf numFmtId="4" fontId="7" fillId="0" borderId="0" xfId="11" applyNumberFormat="1" applyFont="1" applyFill="1" applyBorder="1" applyAlignment="1" applyProtection="1">
      <alignment horizontal="distributed" vertical="distributed"/>
    </xf>
    <xf numFmtId="4" fontId="7" fillId="0" borderId="0" xfId="11" applyNumberFormat="1" applyFont="1" applyFill="1" applyBorder="1" applyAlignment="1" applyProtection="1">
      <alignment horizontal="center" vertical="center"/>
    </xf>
    <xf numFmtId="4" fontId="7" fillId="0" borderId="0" xfId="11" applyNumberFormat="1" applyFont="1" applyFill="1" applyBorder="1" applyAlignment="1" applyProtection="1">
      <alignment horizontal="center" vertical="center" wrapText="1"/>
    </xf>
    <xf numFmtId="4" fontId="7" fillId="0" borderId="0" xfId="2" applyNumberFormat="1" applyFont="1" applyFill="1" applyBorder="1" applyAlignment="1" applyProtection="1">
      <alignment horizontal="center" vertical="center" wrapText="1"/>
    </xf>
    <xf numFmtId="14" fontId="13" fillId="0" borderId="8" xfId="11" applyNumberFormat="1" applyFont="1" applyFill="1" applyBorder="1" applyAlignment="1" applyProtection="1">
      <alignment horizontal="center" vertical="center"/>
    </xf>
    <xf numFmtId="4" fontId="5" fillId="0" borderId="8" xfId="11" applyNumberFormat="1" applyFont="1" applyFill="1" applyBorder="1" applyAlignment="1" applyProtection="1">
      <alignment horizontal="justify" vertical="distributed"/>
    </xf>
    <xf numFmtId="4" fontId="28" fillId="0" borderId="8" xfId="11" applyNumberFormat="1" applyFont="1" applyFill="1" applyBorder="1" applyAlignment="1" applyProtection="1">
      <alignment horizontal="justify" vertical="distributed"/>
    </xf>
    <xf numFmtId="4" fontId="7" fillId="0" borderId="8" xfId="11" applyNumberFormat="1" applyFont="1" applyFill="1" applyBorder="1" applyAlignment="1" applyProtection="1">
      <alignment horizontal="right"/>
    </xf>
    <xf numFmtId="4" fontId="7" fillId="0" borderId="8" xfId="2" applyNumberFormat="1" applyFont="1" applyFill="1" applyBorder="1" applyAlignment="1" applyProtection="1">
      <alignment horizontal="right"/>
    </xf>
    <xf numFmtId="14" fontId="13" fillId="0" borderId="0" xfId="11" applyNumberFormat="1" applyFont="1" applyFill="1" applyBorder="1" applyAlignment="1" applyProtection="1">
      <alignment horizontal="center" vertical="center"/>
    </xf>
    <xf numFmtId="4" fontId="5" fillId="0" borderId="0" xfId="11" applyNumberFormat="1" applyFont="1" applyFill="1" applyBorder="1" applyAlignment="1" applyProtection="1">
      <alignment horizontal="justify" vertical="distributed"/>
    </xf>
    <xf numFmtId="4" fontId="28" fillId="0" borderId="0" xfId="11" applyNumberFormat="1" applyFont="1" applyFill="1" applyBorder="1" applyAlignment="1" applyProtection="1">
      <alignment horizontal="justify" vertical="distributed"/>
    </xf>
    <xf numFmtId="4" fontId="7" fillId="0" borderId="0" xfId="11" applyNumberFormat="1" applyFont="1" applyFill="1" applyBorder="1" applyAlignment="1" applyProtection="1">
      <alignment horizontal="right"/>
    </xf>
    <xf numFmtId="4" fontId="7" fillId="0" borderId="0" xfId="2" applyNumberFormat="1" applyFont="1" applyFill="1" applyBorder="1" applyAlignment="1" applyProtection="1">
      <alignment horizontal="right"/>
    </xf>
    <xf numFmtId="2" fontId="4" fillId="0" borderId="0" xfId="2" applyNumberFormat="1" applyFont="1" applyFill="1" applyAlignment="1">
      <alignment horizontal="center" vertical="top"/>
    </xf>
    <xf numFmtId="0" fontId="4" fillId="0" borderId="0" xfId="0" applyFont="1" applyAlignment="1">
      <alignment horizontal="justify" vertical="top" wrapText="1"/>
    </xf>
    <xf numFmtId="4" fontId="16" fillId="0" borderId="0" xfId="2" applyNumberFormat="1" applyFont="1" applyFill="1" applyBorder="1" applyAlignment="1" applyProtection="1">
      <alignment horizontal="center"/>
    </xf>
    <xf numFmtId="2" fontId="16" fillId="0" borderId="0" xfId="2" applyNumberFormat="1" applyFont="1" applyFill="1" applyBorder="1" applyAlignment="1" applyProtection="1">
      <alignment horizontal="right"/>
    </xf>
    <xf numFmtId="166" fontId="16" fillId="0" borderId="0" xfId="2" applyNumberFormat="1" applyFont="1" applyFill="1" applyBorder="1" applyAlignment="1" applyProtection="1">
      <alignment horizontal="right"/>
      <protection locked="0"/>
    </xf>
    <xf numFmtId="166" fontId="16" fillId="0" borderId="0" xfId="2" applyNumberFormat="1" applyFont="1" applyFill="1" applyBorder="1" applyAlignment="1" applyProtection="1">
      <alignment horizontal="right"/>
    </xf>
    <xf numFmtId="4" fontId="16" fillId="0" borderId="0" xfId="0" applyNumberFormat="1" applyFont="1" applyAlignment="1">
      <alignment horizontal="center"/>
    </xf>
    <xf numFmtId="2" fontId="16" fillId="0" borderId="0" xfId="0" applyNumberFormat="1" applyFont="1" applyAlignment="1">
      <alignment horizontal="right"/>
    </xf>
    <xf numFmtId="166" fontId="16" fillId="0" borderId="0" xfId="0" applyNumberFormat="1" applyFont="1" applyAlignment="1" applyProtection="1">
      <alignment horizontal="right"/>
      <protection locked="0"/>
    </xf>
    <xf numFmtId="166" fontId="16" fillId="0" borderId="0" xfId="0" applyNumberFormat="1" applyFont="1" applyAlignment="1">
      <alignment horizontal="right"/>
    </xf>
    <xf numFmtId="0" fontId="4" fillId="0" borderId="0" xfId="2" applyFont="1" applyFill="1" applyAlignment="1">
      <alignment horizontal="justify" vertical="top" wrapText="1"/>
    </xf>
    <xf numFmtId="0" fontId="0" fillId="0" borderId="0" xfId="18" applyFont="1" applyAlignment="1">
      <alignment horizontal="justify" vertical="top" wrapText="1"/>
    </xf>
    <xf numFmtId="0" fontId="17" fillId="0" borderId="0" xfId="2" applyFont="1" applyFill="1" applyBorder="1" applyAlignment="1" applyProtection="1">
      <alignment horizontal="center"/>
    </xf>
    <xf numFmtId="4" fontId="17" fillId="0" borderId="0" xfId="2" applyNumberFormat="1" applyFont="1" applyFill="1" applyBorder="1" applyAlignment="1" applyProtection="1">
      <alignment horizontal="right"/>
    </xf>
    <xf numFmtId="166" fontId="17" fillId="0" borderId="0" xfId="2" applyNumberFormat="1" applyFont="1" applyFill="1" applyBorder="1" applyAlignment="1" applyProtection="1">
      <alignment horizontal="right"/>
      <protection locked="0"/>
    </xf>
    <xf numFmtId="4" fontId="4" fillId="0" borderId="0" xfId="4" applyNumberFormat="1" applyFill="1" applyBorder="1" applyAlignment="1" applyProtection="1">
      <alignment horizontal="justify" vertical="distributed"/>
    </xf>
    <xf numFmtId="0" fontId="4" fillId="0" borderId="0" xfId="12" applyAlignment="1">
      <alignment horizontal="justify" vertical="distributed" wrapText="1"/>
    </xf>
    <xf numFmtId="4" fontId="17" fillId="0" borderId="0" xfId="0" applyNumberFormat="1" applyFont="1" applyAlignment="1">
      <alignment horizontal="right"/>
    </xf>
    <xf numFmtId="166" fontId="17" fillId="0" borderId="0" xfId="0" applyNumberFormat="1" applyFont="1" applyAlignment="1" applyProtection="1">
      <alignment horizontal="right"/>
      <protection locked="0"/>
    </xf>
    <xf numFmtId="0" fontId="4" fillId="0" borderId="0" xfId="0" applyFont="1" applyAlignment="1">
      <alignment horizontal="justify" vertical="top"/>
    </xf>
    <xf numFmtId="0" fontId="10" fillId="0" borderId="0" xfId="0" applyFont="1" applyAlignment="1">
      <alignment horizontal="justify" vertical="center"/>
    </xf>
    <xf numFmtId="2" fontId="4" fillId="0" borderId="0" xfId="0" applyNumberFormat="1" applyFont="1" applyAlignment="1">
      <alignment horizontal="center" vertical="top"/>
    </xf>
    <xf numFmtId="4" fontId="25" fillId="0" borderId="0" xfId="0" applyNumberFormat="1" applyFont="1" applyAlignment="1">
      <alignment horizontal="center"/>
    </xf>
    <xf numFmtId="4" fontId="16" fillId="0" borderId="0" xfId="0" applyNumberFormat="1" applyFont="1" applyAlignment="1">
      <alignment horizontal="right"/>
    </xf>
    <xf numFmtId="166" fontId="16" fillId="0" borderId="0" xfId="0" applyNumberFormat="1" applyFont="1"/>
    <xf numFmtId="2" fontId="25" fillId="0" borderId="0" xfId="0" applyNumberFormat="1" applyFont="1" applyAlignment="1">
      <alignment horizontal="center" vertical="top"/>
    </xf>
    <xf numFmtId="4" fontId="4" fillId="0" borderId="0" xfId="0" applyNumberFormat="1" applyFont="1" applyAlignment="1">
      <alignment horizontal="center"/>
    </xf>
    <xf numFmtId="0" fontId="16" fillId="0" borderId="0" xfId="0" applyFont="1" applyAlignment="1">
      <alignment horizontal="center"/>
    </xf>
    <xf numFmtId="0" fontId="10" fillId="0" borderId="0" xfId="2" applyFont="1" applyFill="1" applyAlignment="1" applyProtection="1">
      <alignment horizontal="justify" vertical="center"/>
    </xf>
    <xf numFmtId="0" fontId="17" fillId="0" borderId="0" xfId="2" applyFont="1" applyFill="1" applyAlignment="1" applyProtection="1">
      <alignment horizontal="center" vertical="center"/>
    </xf>
    <xf numFmtId="4" fontId="16" fillId="0" borderId="0" xfId="2" applyNumberFormat="1" applyFont="1" applyFill="1" applyAlignment="1" applyProtection="1">
      <alignment horizontal="right" wrapText="1"/>
    </xf>
    <xf numFmtId="166" fontId="16" fillId="0" borderId="0" xfId="2" applyNumberFormat="1" applyFont="1" applyFill="1" applyAlignment="1" applyProtection="1">
      <alignment horizontal="right" wrapText="1"/>
    </xf>
    <xf numFmtId="0" fontId="24" fillId="0" borderId="0" xfId="2" applyFont="1" applyFill="1" applyBorder="1" applyAlignment="1" applyProtection="1">
      <alignment horizontal="right" vertical="top"/>
    </xf>
    <xf numFmtId="0" fontId="10" fillId="0" borderId="0" xfId="2" applyFont="1" applyFill="1" applyBorder="1" applyAlignment="1" applyProtection="1">
      <alignment horizontal="justify" vertical="distributed"/>
    </xf>
    <xf numFmtId="0" fontId="17" fillId="0" borderId="0" xfId="2" applyFont="1" applyFill="1" applyBorder="1" applyAlignment="1" applyProtection="1">
      <alignment horizontal="center" vertical="distributed"/>
    </xf>
    <xf numFmtId="44" fontId="16" fillId="0" borderId="0" xfId="27" applyFont="1" applyFill="1" applyBorder="1" applyAlignment="1" applyProtection="1">
      <alignment vertical="center"/>
      <protection locked="0"/>
    </xf>
    <xf numFmtId="44" fontId="16" fillId="0" borderId="0" xfId="27" applyFont="1" applyFill="1" applyBorder="1" applyAlignment="1" applyProtection="1">
      <alignment vertical="center"/>
    </xf>
    <xf numFmtId="44" fontId="16" fillId="0" borderId="0" xfId="27" applyFont="1" applyFill="1" applyBorder="1" applyAlignment="1" applyProtection="1">
      <protection locked="0"/>
    </xf>
    <xf numFmtId="4" fontId="4" fillId="0" borderId="0" xfId="2" applyNumberFormat="1" applyFont="1" applyFill="1" applyBorder="1" applyAlignment="1">
      <alignment horizontal="justify" vertical="top" wrapText="1"/>
    </xf>
    <xf numFmtId="2" fontId="17" fillId="0" borderId="0" xfId="2" applyNumberFormat="1" applyFont="1" applyFill="1" applyBorder="1" applyAlignment="1" applyProtection="1">
      <alignment horizontal="right"/>
    </xf>
    <xf numFmtId="4" fontId="4" fillId="0" borderId="0" xfId="0" applyNumberFormat="1" applyFont="1" applyAlignment="1">
      <alignment horizontal="justify" vertical="top" wrapText="1"/>
    </xf>
    <xf numFmtId="0" fontId="17" fillId="0" borderId="0" xfId="0" applyFont="1" applyAlignment="1">
      <alignment horizontal="center"/>
    </xf>
    <xf numFmtId="2" fontId="17" fillId="0" borderId="0" xfId="0" applyNumberFormat="1" applyFont="1" applyAlignment="1">
      <alignment horizontal="right"/>
    </xf>
    <xf numFmtId="0" fontId="16" fillId="0" borderId="0" xfId="0" applyFont="1" applyAlignment="1">
      <alignment horizontal="justify" vertical="center" wrapText="1"/>
    </xf>
    <xf numFmtId="0" fontId="4" fillId="0" borderId="0" xfId="2" applyFont="1" applyFill="1" applyAlignment="1" applyProtection="1">
      <alignment horizontal="justify" vertical="distributed"/>
    </xf>
    <xf numFmtId="166" fontId="17" fillId="0" borderId="0" xfId="2" applyNumberFormat="1" applyFont="1" applyFill="1" applyBorder="1" applyAlignment="1" applyProtection="1">
      <alignment horizontal="right"/>
    </xf>
    <xf numFmtId="0" fontId="4" fillId="0" borderId="0" xfId="22" applyAlignment="1">
      <alignment horizontal="justify" vertical="distributed"/>
    </xf>
    <xf numFmtId="0" fontId="16" fillId="0" borderId="0" xfId="2" applyFont="1" applyFill="1" applyBorder="1" applyAlignment="1" applyProtection="1">
      <alignment horizontal="center"/>
    </xf>
    <xf numFmtId="0" fontId="24" fillId="0" borderId="4" xfId="2" applyFont="1" applyFill="1" applyBorder="1" applyAlignment="1" applyProtection="1">
      <alignment horizontal="right" vertical="top"/>
    </xf>
    <xf numFmtId="4" fontId="5" fillId="0" borderId="4" xfId="2" applyNumberFormat="1" applyFont="1" applyFill="1" applyBorder="1" applyAlignment="1" applyProtection="1">
      <alignment horizontal="justify" vertical="distributed"/>
    </xf>
    <xf numFmtId="4" fontId="16" fillId="0" borderId="4" xfId="2" applyNumberFormat="1" applyFont="1" applyFill="1" applyBorder="1" applyAlignment="1" applyProtection="1">
      <alignment horizontal="center" vertical="distributed"/>
    </xf>
    <xf numFmtId="4" fontId="17" fillId="0" borderId="4" xfId="2" applyNumberFormat="1" applyFont="1" applyFill="1" applyBorder="1" applyAlignment="1" applyProtection="1">
      <alignment horizontal="right"/>
    </xf>
    <xf numFmtId="166" fontId="17" fillId="0" borderId="4" xfId="2" applyNumberFormat="1" applyFont="1" applyFill="1" applyBorder="1" applyAlignment="1" applyProtection="1">
      <alignment horizontal="right"/>
    </xf>
    <xf numFmtId="166" fontId="31" fillId="0" borderId="4" xfId="2" applyNumberFormat="1" applyFont="1" applyFill="1" applyBorder="1" applyAlignment="1" applyProtection="1">
      <alignment horizontal="right"/>
    </xf>
    <xf numFmtId="4" fontId="5" fillId="0" borderId="0" xfId="2" applyNumberFormat="1" applyFont="1" applyFill="1" applyBorder="1" applyAlignment="1" applyProtection="1">
      <alignment horizontal="justify" vertical="distributed"/>
    </xf>
    <xf numFmtId="4" fontId="16" fillId="0" borderId="0" xfId="2" applyNumberFormat="1" applyFont="1" applyFill="1" applyBorder="1" applyAlignment="1" applyProtection="1">
      <alignment horizontal="center" vertical="distributed"/>
    </xf>
    <xf numFmtId="166" fontId="31" fillId="0" borderId="0" xfId="2" applyNumberFormat="1" applyFont="1" applyFill="1" applyBorder="1" applyAlignment="1" applyProtection="1">
      <alignment horizontal="right"/>
    </xf>
    <xf numFmtId="14" fontId="13" fillId="0" borderId="6" xfId="11" applyNumberFormat="1" applyFont="1" applyFill="1" applyBorder="1" applyAlignment="1" applyProtection="1">
      <alignment horizontal="center" vertical="center"/>
    </xf>
    <xf numFmtId="4" fontId="5" fillId="0" borderId="6" xfId="11" applyNumberFormat="1" applyFont="1" applyFill="1" applyBorder="1" applyAlignment="1" applyProtection="1">
      <alignment horizontal="justify" vertical="distributed"/>
    </xf>
    <xf numFmtId="4" fontId="28" fillId="0" borderId="6" xfId="11" applyNumberFormat="1" applyFont="1" applyFill="1" applyBorder="1" applyAlignment="1" applyProtection="1">
      <alignment horizontal="justify" vertical="distributed"/>
    </xf>
    <xf numFmtId="4" fontId="28" fillId="0" borderId="6" xfId="11" applyNumberFormat="1" applyFont="1" applyFill="1" applyBorder="1" applyAlignment="1" applyProtection="1">
      <alignment horizontal="right"/>
    </xf>
    <xf numFmtId="4" fontId="28" fillId="0" borderId="3" xfId="2" applyNumberFormat="1" applyFont="1" applyFill="1" applyBorder="1" applyAlignment="1" applyProtection="1">
      <alignment horizontal="right"/>
    </xf>
    <xf numFmtId="4" fontId="28" fillId="0" borderId="0" xfId="11" applyNumberFormat="1" applyFont="1" applyFill="1" applyBorder="1" applyAlignment="1" applyProtection="1">
      <alignment horizontal="right"/>
    </xf>
    <xf numFmtId="4" fontId="28" fillId="0" borderId="0" xfId="2" applyNumberFormat="1" applyFont="1" applyFill="1" applyBorder="1" applyAlignment="1" applyProtection="1">
      <alignment horizontal="right"/>
    </xf>
    <xf numFmtId="2" fontId="4" fillId="0" borderId="0" xfId="1" applyProtection="1">
      <alignment horizontal="justify" vertical="distributed"/>
    </xf>
    <xf numFmtId="0" fontId="4" fillId="0" borderId="0" xfId="2" applyFont="1" applyFill="1" applyBorder="1" applyAlignment="1" applyProtection="1">
      <alignment horizontal="center" vertical="top"/>
    </xf>
    <xf numFmtId="4" fontId="17" fillId="0" borderId="0" xfId="2" applyNumberFormat="1" applyFont="1" applyFill="1" applyBorder="1" applyAlignment="1" applyProtection="1">
      <alignment vertical="center"/>
    </xf>
    <xf numFmtId="166" fontId="17" fillId="0" borderId="0" xfId="2" applyNumberFormat="1" applyFont="1" applyFill="1" applyBorder="1" applyAlignment="1" applyProtection="1">
      <alignment horizontal="right" vertical="center"/>
    </xf>
    <xf numFmtId="4" fontId="4" fillId="0" borderId="9" xfId="2" applyNumberFormat="1" applyFont="1" applyFill="1" applyBorder="1" applyAlignment="1" applyProtection="1">
      <alignment horizontal="justify" vertical="distributed"/>
    </xf>
    <xf numFmtId="4" fontId="16" fillId="0" borderId="9" xfId="2" applyNumberFormat="1" applyFont="1" applyFill="1" applyBorder="1" applyAlignment="1" applyProtection="1">
      <alignment horizontal="center" vertical="distributed"/>
    </xf>
    <xf numFmtId="4" fontId="17" fillId="0" borderId="9" xfId="2" applyNumberFormat="1" applyFont="1" applyFill="1" applyBorder="1" applyAlignment="1" applyProtection="1">
      <alignment vertical="center"/>
    </xf>
    <xf numFmtId="166" fontId="16" fillId="0" borderId="9" xfId="2" applyNumberFormat="1" applyFont="1" applyFill="1" applyBorder="1" applyAlignment="1" applyProtection="1">
      <alignment horizontal="right" vertical="center"/>
      <protection locked="0"/>
    </xf>
    <xf numFmtId="166" fontId="17" fillId="0" borderId="9" xfId="2" applyNumberFormat="1" applyFont="1" applyFill="1" applyBorder="1" applyAlignment="1" applyProtection="1">
      <alignment horizontal="right" vertical="center"/>
    </xf>
    <xf numFmtId="4" fontId="4" fillId="0" borderId="0" xfId="2" applyNumberFormat="1" applyFont="1" applyFill="1" applyBorder="1" applyAlignment="1" applyProtection="1">
      <alignment horizontal="justify" vertical="distributed"/>
    </xf>
    <xf numFmtId="166" fontId="17" fillId="0" borderId="0" xfId="2" applyNumberFormat="1" applyFont="1" applyFill="1" applyBorder="1" applyAlignment="1" applyProtection="1">
      <alignment horizontal="right" vertical="center"/>
      <protection locked="0"/>
    </xf>
    <xf numFmtId="166" fontId="17" fillId="0" borderId="9" xfId="2" applyNumberFormat="1" applyFont="1" applyFill="1" applyBorder="1" applyAlignment="1" applyProtection="1">
      <alignment horizontal="right" vertical="center"/>
      <protection locked="0"/>
    </xf>
    <xf numFmtId="4" fontId="9" fillId="0" borderId="0" xfId="0" applyNumberFormat="1" applyFont="1" applyAlignment="1">
      <alignment horizontal="justify" vertical="top" wrapText="1"/>
    </xf>
    <xf numFmtId="2" fontId="14" fillId="0" borderId="0" xfId="0" applyNumberFormat="1" applyFont="1" applyAlignment="1">
      <alignment horizontal="right" vertical="justify"/>
    </xf>
    <xf numFmtId="44" fontId="14" fillId="0" borderId="0" xfId="21" applyFont="1" applyFill="1" applyBorder="1" applyAlignment="1" applyProtection="1">
      <alignment horizontal="right" vertical="justify"/>
      <protection locked="0"/>
    </xf>
    <xf numFmtId="44" fontId="14" fillId="0" borderId="0" xfId="21" applyFont="1" applyFill="1" applyBorder="1" applyAlignment="1" applyProtection="1">
      <alignment horizontal="right" vertical="justify"/>
    </xf>
    <xf numFmtId="2" fontId="4" fillId="0" borderId="0" xfId="2" applyNumberFormat="1" applyFont="1" applyFill="1" applyBorder="1" applyAlignment="1">
      <alignment horizontal="center" vertical="top"/>
    </xf>
    <xf numFmtId="4" fontId="17" fillId="0" borderId="0" xfId="2" applyNumberFormat="1" applyFont="1" applyFill="1" applyBorder="1" applyProtection="1"/>
    <xf numFmtId="4" fontId="4" fillId="0" borderId="0" xfId="2" applyNumberFormat="1" applyFont="1" applyFill="1" applyAlignment="1" applyProtection="1">
      <alignment horizontal="justify" vertical="distributed"/>
    </xf>
    <xf numFmtId="0" fontId="4" fillId="0" borderId="0" xfId="13" applyFont="1" applyAlignment="1">
      <alignment horizontal="justify" vertical="distributed"/>
    </xf>
    <xf numFmtId="166" fontId="16" fillId="0" borderId="0" xfId="2" applyNumberFormat="1" applyFont="1" applyFill="1" applyBorder="1"/>
    <xf numFmtId="4" fontId="4" fillId="0" borderId="0" xfId="22" applyNumberFormat="1" applyAlignment="1">
      <alignment horizontal="justify" vertical="top" wrapText="1"/>
    </xf>
    <xf numFmtId="4" fontId="4" fillId="0" borderId="0" xfId="3" applyNumberFormat="1" applyFill="1" applyAlignment="1" applyProtection="1">
      <alignment horizontal="justify" vertical="distributed"/>
    </xf>
    <xf numFmtId="49" fontId="5" fillId="0" borderId="0" xfId="24" applyNumberFormat="1" applyFont="1" applyAlignment="1">
      <alignment horizontal="center" vertical="center"/>
    </xf>
    <xf numFmtId="0" fontId="5" fillId="0" borderId="0" xfId="24" applyFont="1" applyAlignment="1">
      <alignment horizontal="left" vertical="center"/>
    </xf>
    <xf numFmtId="4" fontId="5" fillId="0" borderId="0" xfId="24" applyNumberFormat="1" applyFont="1" applyAlignment="1">
      <alignment horizontal="center" vertical="center"/>
    </xf>
    <xf numFmtId="0" fontId="5" fillId="0" borderId="0" xfId="24" applyFont="1" applyAlignment="1">
      <alignment horizontal="center" vertical="center"/>
    </xf>
    <xf numFmtId="168" fontId="5" fillId="0" borderId="0" xfId="22" applyNumberFormat="1" applyFont="1" applyAlignment="1">
      <alignment horizontal="right" vertical="center"/>
    </xf>
    <xf numFmtId="44" fontId="37" fillId="0" borderId="0" xfId="23" applyNumberFormat="1" applyFont="1"/>
    <xf numFmtId="0" fontId="4" fillId="0" borderId="0" xfId="0" applyFont="1" applyAlignment="1">
      <alignment horizontal="left" vertical="top" wrapText="1"/>
    </xf>
    <xf numFmtId="1" fontId="5" fillId="0" borderId="0" xfId="2" applyNumberFormat="1" applyFont="1" applyFill="1" applyBorder="1" applyAlignment="1">
      <alignment horizontal="center"/>
    </xf>
    <xf numFmtId="167" fontId="5" fillId="0" borderId="0" xfId="24" applyNumberFormat="1" applyFont="1" applyAlignment="1">
      <alignment horizontal="center" vertical="center"/>
    </xf>
    <xf numFmtId="4" fontId="4" fillId="0" borderId="0" xfId="12" applyNumberFormat="1" applyAlignment="1">
      <alignment horizontal="left" vertical="top" wrapText="1"/>
    </xf>
    <xf numFmtId="0" fontId="5" fillId="0" borderId="0" xfId="2" applyFont="1" applyFill="1" applyBorder="1" applyAlignment="1">
      <alignment horizontal="center"/>
    </xf>
    <xf numFmtId="2" fontId="4" fillId="0" borderId="0" xfId="1" applyAlignment="1" applyProtection="1">
      <alignment horizontal="left" vertical="top" wrapText="1"/>
    </xf>
    <xf numFmtId="0" fontId="4" fillId="0" borderId="0" xfId="0" applyFont="1" applyAlignment="1">
      <alignment horizontal="left" vertical="top"/>
    </xf>
    <xf numFmtId="0" fontId="21" fillId="0" borderId="0" xfId="17" applyFont="1" applyAlignment="1">
      <alignment vertical="top" wrapText="1"/>
    </xf>
    <xf numFmtId="0" fontId="19" fillId="0" borderId="0" xfId="17" applyFont="1" applyAlignment="1">
      <alignment vertical="top" wrapText="1"/>
    </xf>
  </cellXfs>
  <cellStyles count="31">
    <cellStyle name="Excel Built-in Normal" xfId="18" xr:uid="{00000000-0005-0000-0000-000000000000}"/>
    <cellStyle name="Excel Built-in Normal 2" xfId="28" xr:uid="{7C922C8D-08DD-46C3-842D-FAD48CBBD82E}"/>
    <cellStyle name="LASTEN" xfId="1" xr:uid="{00000000-0005-0000-0000-000001000000}"/>
    <cellStyle name="Navadno" xfId="0" builtinId="0"/>
    <cellStyle name="Navadno 10" xfId="2" xr:uid="{00000000-0005-0000-0000-000003000000}"/>
    <cellStyle name="Navadno 11" xfId="3" xr:uid="{00000000-0005-0000-0000-000004000000}"/>
    <cellStyle name="Navadno 12" xfId="29" xr:uid="{DE2680BD-4EF7-4F7D-BB01-1EF19395861B}"/>
    <cellStyle name="Navadno 13" xfId="4" xr:uid="{00000000-0005-0000-0000-000005000000}"/>
    <cellStyle name="Navadno 18" xfId="5" xr:uid="{00000000-0005-0000-0000-000006000000}"/>
    <cellStyle name="Navadno 2" xfId="6" xr:uid="{00000000-0005-0000-0000-000007000000}"/>
    <cellStyle name="Navadno 2 2" xfId="19" xr:uid="{00000000-0005-0000-0000-000008000000}"/>
    <cellStyle name="Navadno 3" xfId="7" xr:uid="{00000000-0005-0000-0000-000009000000}"/>
    <cellStyle name="Navadno 4" xfId="8" xr:uid="{00000000-0005-0000-0000-00000A000000}"/>
    <cellStyle name="Navadno 5" xfId="9" xr:uid="{00000000-0005-0000-0000-00000B000000}"/>
    <cellStyle name="Navadno 6" xfId="17" xr:uid="{00000000-0005-0000-0000-00000C000000}"/>
    <cellStyle name="Navadno 7" xfId="23" xr:uid="{5A29F7B5-9B93-4726-942E-5EB7B3388BDF}"/>
    <cellStyle name="Navadno 8" xfId="10" xr:uid="{00000000-0005-0000-0000-00000D000000}"/>
    <cellStyle name="Navadno 8 2" xfId="25" xr:uid="{D364E137-8BB7-4D40-9AA6-DA14FCC20FF5}"/>
    <cellStyle name="Navadno 9" xfId="11" xr:uid="{00000000-0005-0000-0000-00000E000000}"/>
    <cellStyle name="Navadno_Jerancic_POPIS_KANALIZACIJA" xfId="12" xr:uid="{00000000-0005-0000-0000-00000F000000}"/>
    <cellStyle name="Navadno_TENIS-OTOCEC" xfId="24" xr:uid="{96FB5916-B798-4C69-8AC0-F987AD43AC47}"/>
    <cellStyle name="Normal_I-BREZOV" xfId="13" xr:uid="{00000000-0005-0000-0000-000010000000}"/>
    <cellStyle name="Normal_I-BREZOV 2" xfId="22" xr:uid="{997695DD-FF92-4DCE-AE69-26EF5871A5C3}"/>
    <cellStyle name="Odstotek 2" xfId="26" xr:uid="{0F768D4D-5322-4B12-96A8-DF92B35DDA8F}"/>
    <cellStyle name="Pojasnjevalno besedilo 2" xfId="30" xr:uid="{9410592D-0D88-452E-8E3C-BC527CDF073A}"/>
    <cellStyle name="TableStyleLight1" xfId="14" xr:uid="{00000000-0005-0000-0000-000011000000}"/>
    <cellStyle name="Valuta" xfId="21" builtinId="4"/>
    <cellStyle name="Valuta 2" xfId="27" xr:uid="{34B1D771-19DD-40B7-981D-441DDA1054DE}"/>
    <cellStyle name="Vejica 2" xfId="15" xr:uid="{00000000-0005-0000-0000-000014000000}"/>
    <cellStyle name="Vejica 2 2" xfId="16" xr:uid="{00000000-0005-0000-0000-000015000000}"/>
    <cellStyle name="Vejica 3" xfId="20" xr:uid="{00000000-0005-0000-0000-00001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4DC9E-E253-43EE-8505-398635DC1025}">
  <sheetPr>
    <tabColor theme="9"/>
  </sheetPr>
  <dimension ref="A1:G155"/>
  <sheetViews>
    <sheetView tabSelected="1" view="pageBreakPreview" topLeftCell="A129" zoomScaleNormal="100" zoomScaleSheetLayoutView="100" zoomScalePageLayoutView="118" workbookViewId="0">
      <selection activeCell="J141" sqref="J141"/>
    </sheetView>
  </sheetViews>
  <sheetFormatPr defaultColWidth="16.88671875" defaultRowHeight="14.4"/>
  <cols>
    <col min="1" max="1" width="6.44140625" style="28" customWidth="1"/>
    <col min="2" max="2" width="52.44140625" style="29" customWidth="1"/>
    <col min="3" max="3" width="4.88671875" style="30" customWidth="1"/>
    <col min="4" max="4" width="8.6640625" style="31" customWidth="1"/>
    <col min="5" max="5" width="10.6640625" style="31" customWidth="1"/>
    <col min="6" max="6" width="14.88671875" style="31" customWidth="1"/>
    <col min="7" max="7" width="17.6640625" style="24" customWidth="1"/>
    <col min="8" max="16384" width="16.88671875" style="24"/>
  </cols>
  <sheetData>
    <row r="1" spans="1:6" s="26" customFormat="1">
      <c r="A1" s="39"/>
      <c r="B1" s="40"/>
      <c r="C1" s="41"/>
      <c r="D1" s="42"/>
      <c r="E1" s="42"/>
      <c r="F1" s="42"/>
    </row>
    <row r="2" spans="1:6" s="26" customFormat="1">
      <c r="A2" s="39"/>
      <c r="B2" s="40"/>
      <c r="C2" s="41"/>
      <c r="D2" s="42"/>
      <c r="E2" s="42"/>
      <c r="F2" s="42"/>
    </row>
    <row r="3" spans="1:6" s="26" customFormat="1">
      <c r="A3" s="39"/>
      <c r="B3" s="40"/>
      <c r="C3" s="41"/>
      <c r="D3" s="42"/>
      <c r="E3" s="42"/>
      <c r="F3" s="42"/>
    </row>
    <row r="4" spans="1:6" s="21" customFormat="1" ht="15.05">
      <c r="A4" s="192"/>
      <c r="B4" s="192"/>
      <c r="C4" s="192"/>
      <c r="D4" s="192"/>
      <c r="E4" s="192"/>
      <c r="F4" s="192"/>
    </row>
    <row r="5" spans="1:6" s="21" customFormat="1" ht="15.05">
      <c r="B5" s="193" t="s">
        <v>146</v>
      </c>
      <c r="C5" s="193"/>
      <c r="D5" s="193"/>
      <c r="E5" s="193"/>
      <c r="F5" s="193"/>
    </row>
    <row r="6" spans="1:6" s="21" customFormat="1" ht="15.05">
      <c r="B6" s="193" t="s">
        <v>160</v>
      </c>
      <c r="C6" s="193"/>
      <c r="D6" s="193"/>
      <c r="E6" s="193"/>
      <c r="F6" s="193"/>
    </row>
    <row r="7" spans="1:6" s="21" customFormat="1" ht="15.05">
      <c r="B7" s="43"/>
      <c r="C7" s="43"/>
      <c r="D7" s="43"/>
      <c r="E7" s="43"/>
      <c r="F7" s="43"/>
    </row>
    <row r="8" spans="1:6" s="21" customFormat="1" ht="15.05">
      <c r="A8" s="44">
        <v>1</v>
      </c>
      <c r="B8" s="45" t="str">
        <f>B37</f>
        <v>PREDDELA IN GRADBENA DELA</v>
      </c>
      <c r="C8" s="46"/>
      <c r="D8" s="46"/>
      <c r="E8" s="46"/>
      <c r="F8" s="47">
        <f>F86</f>
        <v>0</v>
      </c>
    </row>
    <row r="9" spans="1:6" s="21" customFormat="1" ht="15.05">
      <c r="A9" s="48"/>
      <c r="B9" s="49"/>
      <c r="C9" s="50"/>
      <c r="D9" s="50"/>
      <c r="E9" s="50"/>
      <c r="F9" s="51"/>
    </row>
    <row r="10" spans="1:6" s="21" customFormat="1" ht="16" customHeight="1">
      <c r="A10" s="44">
        <v>2</v>
      </c>
      <c r="B10" s="45" t="str">
        <f>B88</f>
        <v>MONTAŽNA DELA</v>
      </c>
      <c r="C10" s="46"/>
      <c r="D10" s="46"/>
      <c r="E10" s="46"/>
      <c r="F10" s="47">
        <f>F137</f>
        <v>108.045</v>
      </c>
    </row>
    <row r="11" spans="1:6" s="21" customFormat="1" ht="16" customHeight="1">
      <c r="A11" s="48"/>
      <c r="B11" s="49"/>
      <c r="C11" s="50"/>
      <c r="D11" s="50"/>
      <c r="E11" s="50"/>
      <c r="F11" s="51"/>
    </row>
    <row r="12" spans="1:6" s="21" customFormat="1" ht="16" customHeight="1">
      <c r="A12" s="44">
        <v>3</v>
      </c>
      <c r="B12" s="45" t="str">
        <f>B139</f>
        <v>OSTALE STORITVE</v>
      </c>
      <c r="C12" s="46"/>
      <c r="D12" s="46"/>
      <c r="E12" s="46"/>
      <c r="F12" s="47">
        <f>F153</f>
        <v>0</v>
      </c>
    </row>
    <row r="13" spans="1:6" s="21" customFormat="1" ht="16" customHeight="1" thickBot="1">
      <c r="A13" s="52"/>
      <c r="B13" s="53"/>
      <c r="C13" s="54"/>
      <c r="D13" s="54"/>
      <c r="E13" s="54"/>
      <c r="F13" s="55"/>
    </row>
    <row r="14" spans="1:6" s="22" customFormat="1" ht="16.45" customHeight="1">
      <c r="A14" s="56"/>
      <c r="B14" s="57" t="s">
        <v>111</v>
      </c>
      <c r="C14" s="46"/>
      <c r="D14" s="46"/>
      <c r="E14" s="58"/>
      <c r="F14" s="47">
        <f>SUM(F8:F13)</f>
        <v>108.045</v>
      </c>
    </row>
    <row r="15" spans="1:6" s="22" customFormat="1" ht="16.45" customHeight="1">
      <c r="A15" s="59"/>
      <c r="B15" s="60"/>
      <c r="C15" s="50"/>
      <c r="D15" s="50"/>
      <c r="E15" s="61"/>
      <c r="F15" s="51"/>
    </row>
    <row r="16" spans="1:6" s="22" customFormat="1" ht="16.45" customHeight="1">
      <c r="A16" s="62"/>
      <c r="B16" s="63" t="s">
        <v>163</v>
      </c>
      <c r="C16" s="64"/>
      <c r="D16" s="65"/>
      <c r="E16" s="66">
        <v>0.22</v>
      </c>
      <c r="F16" s="67">
        <f>F14*E16</f>
        <v>23.7699</v>
      </c>
    </row>
    <row r="17" spans="1:6" s="22" customFormat="1" ht="16.45" customHeight="1">
      <c r="A17" s="59"/>
      <c r="B17" s="60"/>
      <c r="C17" s="50"/>
      <c r="D17" s="50"/>
      <c r="E17" s="61"/>
      <c r="F17" s="51"/>
    </row>
    <row r="18" spans="1:6" s="22" customFormat="1" ht="16.45" customHeight="1" thickBot="1">
      <c r="A18" s="68"/>
      <c r="B18" s="69" t="s">
        <v>136</v>
      </c>
      <c r="C18" s="70"/>
      <c r="D18" s="71"/>
      <c r="E18" s="72"/>
      <c r="F18" s="73">
        <f>SUM(F14:F16)</f>
        <v>131.81489999999999</v>
      </c>
    </row>
    <row r="19" spans="1:6" s="22" customFormat="1" ht="16.45" customHeight="1">
      <c r="A19" s="185"/>
      <c r="B19" s="186" t="s">
        <v>164</v>
      </c>
      <c r="C19" s="187"/>
      <c r="D19" s="188"/>
      <c r="E19" s="189"/>
      <c r="F19" s="190"/>
    </row>
    <row r="20" spans="1:6" s="22" customFormat="1" ht="16.45" customHeight="1">
      <c r="A20" s="185"/>
      <c r="B20" s="186" t="s">
        <v>165</v>
      </c>
      <c r="C20" s="187"/>
      <c r="D20" s="188"/>
      <c r="E20" s="189"/>
      <c r="F20" s="190"/>
    </row>
    <row r="21" spans="1:6" s="195" customFormat="1" ht="16.45" customHeight="1"/>
    <row r="22" spans="1:6" s="22" customFormat="1" ht="39" customHeight="1">
      <c r="A22" s="74" t="s">
        <v>79</v>
      </c>
      <c r="B22" s="194" t="s">
        <v>119</v>
      </c>
      <c r="C22" s="194"/>
      <c r="D22" s="194"/>
      <c r="E22" s="194"/>
      <c r="F22" s="194"/>
    </row>
    <row r="23" spans="1:6" s="22" customFormat="1" ht="29.3" customHeight="1">
      <c r="A23" s="74" t="s">
        <v>81</v>
      </c>
      <c r="B23" s="194" t="s">
        <v>80</v>
      </c>
      <c r="C23" s="194"/>
      <c r="D23" s="194"/>
      <c r="E23" s="194"/>
      <c r="F23" s="194"/>
    </row>
    <row r="24" spans="1:6" s="22" customFormat="1" ht="41.5" customHeight="1">
      <c r="A24" s="74" t="s">
        <v>82</v>
      </c>
      <c r="B24" s="191" t="s">
        <v>87</v>
      </c>
      <c r="C24" s="191"/>
      <c r="D24" s="191"/>
      <c r="E24" s="191"/>
      <c r="F24" s="191"/>
    </row>
    <row r="25" spans="1:6" s="22" customFormat="1" ht="54" customHeight="1">
      <c r="A25" s="74" t="s">
        <v>83</v>
      </c>
      <c r="B25" s="196" t="s">
        <v>118</v>
      </c>
      <c r="C25" s="196"/>
      <c r="D25" s="196"/>
      <c r="E25" s="196"/>
      <c r="F25" s="196"/>
    </row>
    <row r="26" spans="1:6" s="22" customFormat="1" ht="45.7" customHeight="1">
      <c r="A26" s="74" t="s">
        <v>84</v>
      </c>
      <c r="B26" s="191" t="s">
        <v>88</v>
      </c>
      <c r="C26" s="191"/>
      <c r="D26" s="191"/>
      <c r="E26" s="191"/>
      <c r="F26" s="191"/>
    </row>
    <row r="27" spans="1:6" s="22" customFormat="1" ht="15.05">
      <c r="A27" s="74" t="s">
        <v>85</v>
      </c>
      <c r="B27" s="197" t="s">
        <v>6</v>
      </c>
      <c r="C27" s="197"/>
      <c r="D27" s="197"/>
      <c r="E27" s="197"/>
      <c r="F27" s="197"/>
    </row>
    <row r="28" spans="1:6" s="22" customFormat="1" ht="28.5" customHeight="1">
      <c r="A28" s="74" t="s">
        <v>86</v>
      </c>
      <c r="B28" s="191" t="s">
        <v>92</v>
      </c>
      <c r="C28" s="191"/>
      <c r="D28" s="191"/>
      <c r="E28" s="191"/>
      <c r="F28" s="191"/>
    </row>
    <row r="29" spans="1:6" s="22" customFormat="1" ht="69.05" customHeight="1">
      <c r="A29" s="74" t="s">
        <v>89</v>
      </c>
      <c r="B29" s="191" t="s">
        <v>94</v>
      </c>
      <c r="C29" s="191"/>
      <c r="D29" s="191"/>
      <c r="E29" s="191"/>
      <c r="F29" s="191"/>
    </row>
    <row r="30" spans="1:6" s="22" customFormat="1" ht="29.3" customHeight="1">
      <c r="A30" s="74" t="s">
        <v>95</v>
      </c>
      <c r="B30" s="191" t="s">
        <v>93</v>
      </c>
      <c r="C30" s="191"/>
      <c r="D30" s="191"/>
      <c r="E30" s="191"/>
      <c r="F30" s="191"/>
    </row>
    <row r="31" spans="1:6" s="22" customFormat="1" ht="15.65">
      <c r="A31" s="75"/>
      <c r="F31" s="75"/>
    </row>
    <row r="32" spans="1:6" s="23" customFormat="1" ht="14.25" customHeight="1">
      <c r="A32" s="76"/>
      <c r="B32" s="191" t="s">
        <v>162</v>
      </c>
      <c r="C32" s="191"/>
      <c r="D32" s="191"/>
      <c r="E32" s="191"/>
      <c r="F32" s="51"/>
    </row>
    <row r="33" spans="1:7" s="23" customFormat="1" ht="14.25" customHeight="1">
      <c r="A33" s="76"/>
      <c r="B33" s="77"/>
      <c r="C33" s="50"/>
      <c r="D33" s="50"/>
      <c r="E33" s="76"/>
      <c r="F33" s="51"/>
    </row>
    <row r="34" spans="1:7" s="23" customFormat="1" ht="14.25" customHeight="1">
      <c r="A34" s="76"/>
      <c r="B34" s="49"/>
      <c r="C34" s="50"/>
      <c r="D34" s="50"/>
      <c r="E34" s="76"/>
      <c r="F34" s="51"/>
    </row>
    <row r="35" spans="1:7" s="26" customFormat="1" ht="13.15">
      <c r="A35" s="78" t="s">
        <v>99</v>
      </c>
      <c r="B35" s="79" t="s">
        <v>44</v>
      </c>
      <c r="C35" s="80" t="s">
        <v>97</v>
      </c>
      <c r="D35" s="80" t="s">
        <v>100</v>
      </c>
      <c r="E35" s="81" t="s">
        <v>98</v>
      </c>
      <c r="F35" s="82" t="s">
        <v>96</v>
      </c>
    </row>
    <row r="36" spans="1:7" s="26" customFormat="1" ht="13.15">
      <c r="A36" s="83"/>
      <c r="B36" s="84"/>
      <c r="C36" s="85"/>
      <c r="D36" s="85"/>
      <c r="E36" s="86"/>
      <c r="F36" s="87"/>
    </row>
    <row r="37" spans="1:7" s="26" customFormat="1" ht="15.05" thickBot="1">
      <c r="A37" s="88" t="s">
        <v>2</v>
      </c>
      <c r="B37" s="89" t="s">
        <v>101</v>
      </c>
      <c r="C37" s="90"/>
      <c r="D37" s="91"/>
      <c r="E37" s="91"/>
      <c r="F37" s="92"/>
    </row>
    <row r="38" spans="1:7" s="26" customFormat="1">
      <c r="A38" s="93"/>
      <c r="B38" s="94"/>
      <c r="C38" s="95"/>
      <c r="D38" s="96"/>
      <c r="E38" s="96"/>
      <c r="F38" s="97"/>
    </row>
    <row r="39" spans="1:7" s="26" customFormat="1" ht="12.7" customHeight="1">
      <c r="A39" s="98">
        <v>1.01</v>
      </c>
      <c r="B39" s="109" t="s">
        <v>91</v>
      </c>
      <c r="C39" s="110" t="s">
        <v>102</v>
      </c>
      <c r="D39" s="111">
        <v>52.9</v>
      </c>
      <c r="E39" s="112"/>
      <c r="F39" s="103">
        <f>D39*E39</f>
        <v>0</v>
      </c>
      <c r="G39" s="27"/>
    </row>
    <row r="40" spans="1:7" s="26" customFormat="1" ht="12.7" customHeight="1">
      <c r="A40" s="98"/>
      <c r="B40" s="109"/>
      <c r="C40" s="110"/>
      <c r="D40" s="111"/>
      <c r="E40" s="112"/>
      <c r="F40" s="103"/>
      <c r="G40" s="27"/>
    </row>
    <row r="41" spans="1:7" s="26" customFormat="1" ht="25.05">
      <c r="A41" s="98">
        <f>MAX(A35:A39)+0.01</f>
        <v>1.02</v>
      </c>
      <c r="B41" s="108" t="s">
        <v>42</v>
      </c>
      <c r="C41" s="100" t="s">
        <v>1</v>
      </c>
      <c r="D41" s="101">
        <v>4</v>
      </c>
      <c r="E41" s="102"/>
      <c r="F41" s="103">
        <f>D41*E41</f>
        <v>0</v>
      </c>
      <c r="G41" s="27"/>
    </row>
    <row r="42" spans="1:7" s="26" customFormat="1" ht="13.15">
      <c r="A42" s="98"/>
      <c r="B42" s="108"/>
      <c r="C42" s="100"/>
      <c r="D42" s="101"/>
      <c r="E42" s="102"/>
      <c r="F42" s="103"/>
      <c r="G42" s="27"/>
    </row>
    <row r="43" spans="1:7" s="26" customFormat="1" ht="30.7" customHeight="1">
      <c r="A43" s="98">
        <f>MAX(A35:A42)+0.01</f>
        <v>1.03</v>
      </c>
      <c r="B43" s="113" t="s">
        <v>147</v>
      </c>
      <c r="C43" s="110" t="s">
        <v>45</v>
      </c>
      <c r="D43" s="111">
        <v>2</v>
      </c>
      <c r="E43" s="112"/>
      <c r="F43" s="103">
        <f>D43*E43</f>
        <v>0</v>
      </c>
    </row>
    <row r="44" spans="1:7" s="26" customFormat="1" ht="12.7" customHeight="1">
      <c r="A44" s="98"/>
      <c r="B44" s="113"/>
      <c r="C44" s="110"/>
      <c r="D44" s="111"/>
      <c r="E44" s="112"/>
      <c r="F44" s="103"/>
    </row>
    <row r="45" spans="1:7" s="26" customFormat="1" ht="37.6">
      <c r="A45" s="98">
        <f>MAX(A39:A44)+0.01</f>
        <v>1.04</v>
      </c>
      <c r="B45" s="114" t="s">
        <v>137</v>
      </c>
      <c r="C45" s="104" t="s">
        <v>1</v>
      </c>
      <c r="D45" s="115">
        <v>3</v>
      </c>
      <c r="E45" s="116"/>
      <c r="F45" s="107">
        <f>D45*E45</f>
        <v>0</v>
      </c>
    </row>
    <row r="46" spans="1:7" s="26" customFormat="1" ht="13.15">
      <c r="A46" s="98"/>
      <c r="B46" s="117"/>
      <c r="C46" s="110"/>
      <c r="D46" s="105"/>
      <c r="E46" s="106"/>
      <c r="F46" s="107"/>
    </row>
    <row r="47" spans="1:7" s="26" customFormat="1" ht="37.6">
      <c r="A47" s="98">
        <f>MAX(A39:A46)+0.01</f>
        <v>1.05</v>
      </c>
      <c r="B47" s="114" t="s">
        <v>138</v>
      </c>
      <c r="C47" s="104" t="s">
        <v>1</v>
      </c>
      <c r="D47" s="115">
        <v>3</v>
      </c>
      <c r="E47" s="116"/>
      <c r="F47" s="107">
        <f>D47*E47</f>
        <v>0</v>
      </c>
    </row>
    <row r="48" spans="1:7" s="26" customFormat="1" ht="13.15">
      <c r="A48" s="98"/>
      <c r="B48" s="114"/>
      <c r="C48" s="104"/>
      <c r="D48" s="115"/>
      <c r="E48" s="116"/>
      <c r="F48" s="107"/>
    </row>
    <row r="49" spans="1:7" s="26" customFormat="1" ht="37.6">
      <c r="A49" s="98">
        <f>MAX(A41:A48)+0.01</f>
        <v>1.06</v>
      </c>
      <c r="B49" s="114" t="s">
        <v>150</v>
      </c>
      <c r="C49" s="104" t="s">
        <v>1</v>
      </c>
      <c r="D49" s="115">
        <v>3</v>
      </c>
      <c r="E49" s="116"/>
      <c r="F49" s="107">
        <f>D49*E49</f>
        <v>0</v>
      </c>
    </row>
    <row r="50" spans="1:7" s="26" customFormat="1" ht="13.15">
      <c r="A50" s="98"/>
      <c r="B50" s="117"/>
      <c r="C50" s="110"/>
      <c r="D50" s="105"/>
      <c r="E50" s="106"/>
      <c r="F50" s="107"/>
    </row>
    <row r="51" spans="1:7" s="26" customFormat="1" ht="25.05">
      <c r="A51" s="98">
        <f>MAX(A41:A50)+0.01</f>
        <v>1.07</v>
      </c>
      <c r="B51" s="118" t="s">
        <v>139</v>
      </c>
      <c r="C51" s="110" t="s">
        <v>45</v>
      </c>
      <c r="D51" s="111">
        <v>3</v>
      </c>
      <c r="E51" s="112"/>
      <c r="F51" s="103">
        <f>D51*E51</f>
        <v>0</v>
      </c>
    </row>
    <row r="52" spans="1:7" s="26" customFormat="1" ht="13.15">
      <c r="A52" s="98"/>
      <c r="B52" s="114"/>
      <c r="C52" s="110"/>
      <c r="D52" s="111"/>
      <c r="E52" s="112"/>
      <c r="F52" s="103"/>
    </row>
    <row r="53" spans="1:7" s="26" customFormat="1" ht="25.05">
      <c r="A53" s="119">
        <f>MAX(A42:A51)+0.01</f>
        <v>1.08</v>
      </c>
      <c r="B53" s="99" t="s">
        <v>120</v>
      </c>
      <c r="C53" s="120"/>
      <c r="D53" s="121"/>
      <c r="E53" s="122"/>
      <c r="F53" s="122"/>
    </row>
    <row r="54" spans="1:7" s="26" customFormat="1">
      <c r="A54" s="123"/>
      <c r="B54" s="99" t="s">
        <v>121</v>
      </c>
      <c r="C54" s="124" t="s">
        <v>0</v>
      </c>
      <c r="D54" s="121">
        <v>1</v>
      </c>
      <c r="E54" s="122"/>
      <c r="F54" s="122">
        <f t="shared" ref="F54:F55" si="0">D54*E54</f>
        <v>0</v>
      </c>
    </row>
    <row r="55" spans="1:7" s="26" customFormat="1">
      <c r="A55" s="123"/>
      <c r="B55" s="99" t="s">
        <v>122</v>
      </c>
      <c r="C55" s="124" t="s">
        <v>0</v>
      </c>
      <c r="D55" s="121">
        <v>1</v>
      </c>
      <c r="E55" s="122"/>
      <c r="F55" s="122">
        <f t="shared" si="0"/>
        <v>0</v>
      </c>
    </row>
    <row r="56" spans="1:7" s="26" customFormat="1">
      <c r="A56" s="123"/>
      <c r="B56" s="99"/>
      <c r="C56" s="124"/>
      <c r="D56" s="121"/>
      <c r="E56" s="122"/>
      <c r="F56" s="122"/>
    </row>
    <row r="57" spans="1:7" s="26" customFormat="1" ht="25.05">
      <c r="A57" s="98">
        <f>MAX(A39:A56)+0.01</f>
        <v>1.0900000000000001</v>
      </c>
      <c r="B57" s="113" t="s">
        <v>140</v>
      </c>
      <c r="C57" s="125" t="s">
        <v>141</v>
      </c>
      <c r="D57" s="105">
        <v>17</v>
      </c>
      <c r="E57" s="106"/>
      <c r="F57" s="107">
        <f>D57*E57</f>
        <v>0</v>
      </c>
    </row>
    <row r="58" spans="1:7" s="26" customFormat="1" ht="13.15">
      <c r="A58" s="98"/>
      <c r="B58" s="114"/>
      <c r="C58" s="110"/>
      <c r="D58" s="111"/>
      <c r="E58" s="112"/>
      <c r="F58" s="103"/>
    </row>
    <row r="59" spans="1:7" s="26" customFormat="1" ht="87.65">
      <c r="A59" s="98">
        <f>MAX(A39:A58)+0.01</f>
        <v>1.1000000000000001</v>
      </c>
      <c r="B59" s="126" t="s">
        <v>166</v>
      </c>
      <c r="C59" s="127"/>
      <c r="D59" s="128"/>
      <c r="E59" s="129"/>
      <c r="F59" s="129"/>
      <c r="G59" s="32"/>
    </row>
    <row r="60" spans="1:7" s="26" customFormat="1">
      <c r="A60" s="130"/>
      <c r="B60" s="131" t="s">
        <v>107</v>
      </c>
      <c r="C60" s="132" t="s">
        <v>45</v>
      </c>
      <c r="D60" s="111">
        <v>69</v>
      </c>
      <c r="E60" s="133"/>
      <c r="F60" s="103">
        <f>D60*E60</f>
        <v>0</v>
      </c>
      <c r="G60" s="32"/>
    </row>
    <row r="61" spans="1:7" s="26" customFormat="1">
      <c r="A61" s="130"/>
      <c r="B61" s="131" t="s">
        <v>108</v>
      </c>
      <c r="C61" s="132" t="s">
        <v>45</v>
      </c>
      <c r="D61" s="111">
        <v>19</v>
      </c>
      <c r="E61" s="134"/>
      <c r="F61" s="103">
        <f>D61*E61</f>
        <v>0</v>
      </c>
      <c r="G61" s="32"/>
    </row>
    <row r="62" spans="1:7" s="26" customFormat="1">
      <c r="A62" s="130"/>
      <c r="B62" s="131" t="s">
        <v>109</v>
      </c>
      <c r="C62" s="132" t="s">
        <v>45</v>
      </c>
      <c r="D62" s="111">
        <v>5</v>
      </c>
      <c r="E62" s="133"/>
      <c r="F62" s="103">
        <f>D62*E62</f>
        <v>0</v>
      </c>
      <c r="G62" s="32"/>
    </row>
    <row r="63" spans="1:7" s="26" customFormat="1">
      <c r="A63" s="130"/>
      <c r="B63" s="131"/>
      <c r="C63" s="132"/>
      <c r="D63" s="111"/>
      <c r="E63" s="133"/>
      <c r="F63" s="103"/>
      <c r="G63" s="32"/>
    </row>
    <row r="64" spans="1:7" s="26" customFormat="1" ht="25.05">
      <c r="A64" s="98">
        <f>MAX(A44:A63)+0.01</f>
        <v>1.1100000000000001</v>
      </c>
      <c r="B64" s="136" t="s">
        <v>41</v>
      </c>
      <c r="C64" s="110" t="s">
        <v>3</v>
      </c>
      <c r="D64" s="137">
        <v>6</v>
      </c>
      <c r="E64" s="112"/>
      <c r="F64" s="103">
        <f>D64*E64</f>
        <v>0</v>
      </c>
      <c r="G64" s="32"/>
    </row>
    <row r="65" spans="1:7" s="26" customFormat="1">
      <c r="A65" s="130"/>
      <c r="B65" s="131"/>
      <c r="C65" s="132"/>
      <c r="D65" s="111"/>
      <c r="E65" s="133"/>
      <c r="F65" s="103"/>
      <c r="G65" s="32"/>
    </row>
    <row r="66" spans="1:7" s="26" customFormat="1" ht="62.65">
      <c r="A66" s="98">
        <f>MAX(A64:A65)+0.01</f>
        <v>1.1200000000000001</v>
      </c>
      <c r="B66" s="131" t="s">
        <v>43</v>
      </c>
      <c r="C66" s="110" t="s">
        <v>45</v>
      </c>
      <c r="D66" s="111">
        <v>29</v>
      </c>
      <c r="E66" s="135"/>
      <c r="F66" s="103">
        <f>D66*E66</f>
        <v>0</v>
      </c>
      <c r="G66" s="32"/>
    </row>
    <row r="67" spans="1:7" s="26" customFormat="1">
      <c r="A67" s="130"/>
      <c r="B67" s="131"/>
      <c r="C67" s="132"/>
      <c r="D67" s="111"/>
      <c r="E67" s="133"/>
      <c r="F67" s="103"/>
      <c r="G67" s="32"/>
    </row>
    <row r="68" spans="1:7" s="26" customFormat="1" ht="50.1">
      <c r="A68" s="98">
        <f>MAX(A66:A67)+0.01</f>
        <v>1.1300000000000001</v>
      </c>
      <c r="B68" s="117" t="s">
        <v>142</v>
      </c>
      <c r="C68" s="110" t="s">
        <v>45</v>
      </c>
      <c r="D68" s="111">
        <v>41</v>
      </c>
      <c r="E68" s="135"/>
      <c r="F68" s="103">
        <f>D68*E68</f>
        <v>0</v>
      </c>
      <c r="G68" s="32"/>
    </row>
    <row r="69" spans="1:7" s="26" customFormat="1">
      <c r="A69" s="130"/>
      <c r="B69" s="131"/>
      <c r="C69" s="132"/>
      <c r="D69" s="111"/>
      <c r="E69" s="134"/>
      <c r="F69" s="103"/>
      <c r="G69" s="32"/>
    </row>
    <row r="70" spans="1:7" s="26" customFormat="1" ht="50.1">
      <c r="A70" s="98">
        <f>MAX(A64:A69)+0.01</f>
        <v>1.1400000000000001</v>
      </c>
      <c r="B70" s="126" t="s">
        <v>110</v>
      </c>
      <c r="C70" s="110" t="s">
        <v>4</v>
      </c>
      <c r="D70" s="111">
        <v>84</v>
      </c>
      <c r="E70" s="135"/>
      <c r="F70" s="103">
        <f>D70*E70</f>
        <v>0</v>
      </c>
      <c r="G70" s="32"/>
    </row>
    <row r="71" spans="1:7" s="26" customFormat="1">
      <c r="A71" s="130"/>
      <c r="B71" s="131"/>
      <c r="C71" s="132"/>
      <c r="D71" s="111"/>
      <c r="E71" s="112"/>
      <c r="F71" s="103"/>
    </row>
    <row r="72" spans="1:7" s="26" customFormat="1" ht="13.15">
      <c r="A72" s="98">
        <f>MAX(A64:A71)+0.01</f>
        <v>1.1500000000000001</v>
      </c>
      <c r="B72" s="118" t="s">
        <v>123</v>
      </c>
      <c r="C72" s="110" t="s">
        <v>3</v>
      </c>
      <c r="D72" s="111">
        <v>120</v>
      </c>
      <c r="E72" s="135"/>
      <c r="F72" s="103">
        <f>D72*E72</f>
        <v>0</v>
      </c>
    </row>
    <row r="73" spans="1:7" s="26" customFormat="1" ht="13.15">
      <c r="A73" s="98"/>
      <c r="B73" s="117"/>
      <c r="C73" s="139"/>
      <c r="D73" s="115"/>
      <c r="E73" s="116"/>
      <c r="F73" s="107"/>
    </row>
    <row r="74" spans="1:7" s="26" customFormat="1" ht="77.650000000000006">
      <c r="A74" s="98">
        <f>MAX(A67:A73)+0.01</f>
        <v>1.1600000000000001</v>
      </c>
      <c r="B74" s="174" t="s">
        <v>161</v>
      </c>
      <c r="C74" s="139" t="s">
        <v>0</v>
      </c>
      <c r="D74" s="115">
        <v>1</v>
      </c>
      <c r="E74" s="116"/>
      <c r="F74" s="107">
        <f>D74*E74</f>
        <v>0</v>
      </c>
    </row>
    <row r="75" spans="1:7" s="26" customFormat="1" ht="13.15">
      <c r="A75" s="98"/>
      <c r="C75" s="110"/>
      <c r="D75" s="111"/>
      <c r="E75" s="135"/>
      <c r="F75" s="103"/>
    </row>
    <row r="76" spans="1:7" s="26" customFormat="1" ht="100.2">
      <c r="A76" s="98">
        <f>MAX(A73:A75)+0.01</f>
        <v>1.1700000000000002</v>
      </c>
      <c r="B76" s="138" t="s">
        <v>125</v>
      </c>
      <c r="C76" s="139"/>
      <c r="D76" s="140"/>
      <c r="E76" s="116"/>
      <c r="F76" s="107"/>
    </row>
    <row r="77" spans="1:7" s="26" customFormat="1" ht="13.15">
      <c r="A77" s="98"/>
      <c r="B77" s="99" t="s">
        <v>148</v>
      </c>
      <c r="C77" s="139" t="s">
        <v>5</v>
      </c>
      <c r="D77" s="121">
        <v>3</v>
      </c>
      <c r="E77" s="122"/>
      <c r="F77" s="122">
        <f t="shared" ref="F77" si="1">D77*E77</f>
        <v>0</v>
      </c>
    </row>
    <row r="78" spans="1:7" s="26" customFormat="1" ht="13.15">
      <c r="A78" s="98"/>
      <c r="B78" s="99"/>
      <c r="C78" s="139"/>
      <c r="D78" s="121"/>
      <c r="E78" s="122"/>
      <c r="F78" s="122"/>
    </row>
    <row r="79" spans="1:7" s="26" customFormat="1" ht="163.44999999999999">
      <c r="A79" s="98">
        <f>MAX(A73:A78)+0.01</f>
        <v>1.1800000000000002</v>
      </c>
      <c r="B79" s="138" t="s">
        <v>167</v>
      </c>
      <c r="C79" s="139"/>
      <c r="D79" s="121"/>
      <c r="E79" s="122"/>
      <c r="F79" s="122"/>
    </row>
    <row r="80" spans="1:7" s="26" customFormat="1" ht="13.15">
      <c r="A80" s="98"/>
      <c r="B80" s="99" t="s">
        <v>149</v>
      </c>
      <c r="C80" s="139" t="s">
        <v>1</v>
      </c>
      <c r="D80" s="121">
        <v>3</v>
      </c>
      <c r="E80" s="122"/>
      <c r="F80" s="122">
        <f t="shared" ref="F80" si="2">D80*E80</f>
        <v>0</v>
      </c>
    </row>
    <row r="81" spans="1:7" s="26" customFormat="1" ht="13.15">
      <c r="A81" s="98"/>
      <c r="B81" s="99"/>
      <c r="C81" s="139"/>
      <c r="D81" s="121"/>
      <c r="E81" s="122"/>
      <c r="F81" s="122"/>
    </row>
    <row r="82" spans="1:7" s="26" customFormat="1" ht="75.150000000000006">
      <c r="A82" s="98">
        <f>MAX(A76:A81)+0.01</f>
        <v>1.1900000000000002</v>
      </c>
      <c r="B82" s="99" t="s">
        <v>168</v>
      </c>
      <c r="C82" s="139" t="s">
        <v>1</v>
      </c>
      <c r="D82" s="121">
        <v>3</v>
      </c>
      <c r="E82" s="122"/>
      <c r="F82" s="122">
        <f t="shared" ref="F82" si="3">D82*E82</f>
        <v>0</v>
      </c>
    </row>
    <row r="83" spans="1:7" s="26" customFormat="1" ht="13.15">
      <c r="A83" s="98"/>
      <c r="B83" s="141"/>
      <c r="C83" s="139"/>
      <c r="D83" s="121"/>
      <c r="E83" s="122"/>
      <c r="F83" s="122"/>
    </row>
    <row r="84" spans="1:7" s="26" customFormat="1" ht="37.6">
      <c r="A84" s="98">
        <f>MAX(A73:A83)+0.01</f>
        <v>1.2000000000000002</v>
      </c>
      <c r="B84" s="142" t="s">
        <v>46</v>
      </c>
      <c r="C84" s="110" t="s">
        <v>0</v>
      </c>
      <c r="D84" s="111"/>
      <c r="E84" s="143"/>
      <c r="F84" s="103">
        <f>SUM(F38:F83)*0.05</f>
        <v>0</v>
      </c>
    </row>
    <row r="85" spans="1:7" s="26" customFormat="1">
      <c r="A85" s="130"/>
      <c r="B85" s="144"/>
      <c r="C85" s="145"/>
      <c r="D85" s="111"/>
      <c r="E85" s="112"/>
      <c r="F85" s="103"/>
    </row>
    <row r="86" spans="1:7" s="26" customFormat="1" ht="15.05" thickBot="1">
      <c r="A86" s="146"/>
      <c r="B86" s="147" t="s">
        <v>103</v>
      </c>
      <c r="C86" s="148"/>
      <c r="D86" s="149"/>
      <c r="E86" s="150"/>
      <c r="F86" s="151">
        <f>SUM(F39:F85)</f>
        <v>0</v>
      </c>
    </row>
    <row r="87" spans="1:7" s="26" customFormat="1" ht="15.05" thickTop="1">
      <c r="A87" s="130"/>
      <c r="B87" s="152"/>
      <c r="C87" s="153"/>
      <c r="D87" s="111"/>
      <c r="E87" s="143"/>
      <c r="F87" s="154"/>
    </row>
    <row r="88" spans="1:7" s="26" customFormat="1">
      <c r="A88" s="155" t="s">
        <v>104</v>
      </c>
      <c r="B88" s="156" t="s">
        <v>39</v>
      </c>
      <c r="C88" s="157"/>
      <c r="D88" s="158"/>
      <c r="E88" s="158"/>
      <c r="F88" s="159"/>
    </row>
    <row r="89" spans="1:7" s="26" customFormat="1">
      <c r="A89" s="93"/>
      <c r="B89" s="94"/>
      <c r="C89" s="95"/>
      <c r="D89" s="160"/>
      <c r="E89" s="160"/>
      <c r="F89" s="161"/>
    </row>
    <row r="90" spans="1:7" s="26" customFormat="1" ht="50.1">
      <c r="A90" s="98">
        <v>2.0099999999999998</v>
      </c>
      <c r="B90" s="162" t="s">
        <v>116</v>
      </c>
      <c r="C90" s="163"/>
      <c r="D90" s="164"/>
      <c r="E90" s="165"/>
      <c r="F90" s="165"/>
      <c r="G90" s="27"/>
    </row>
    <row r="91" spans="1:7" s="26" customFormat="1">
      <c r="A91" s="130"/>
      <c r="B91" s="166" t="s">
        <v>151</v>
      </c>
      <c r="C91" s="167" t="s">
        <v>5</v>
      </c>
      <c r="D91" s="168">
        <v>22.2</v>
      </c>
      <c r="E91" s="169"/>
      <c r="F91" s="170">
        <f>E91*D91</f>
        <v>0</v>
      </c>
      <c r="G91" s="27"/>
    </row>
    <row r="92" spans="1:7" s="26" customFormat="1">
      <c r="A92" s="130"/>
      <c r="B92" s="171"/>
      <c r="C92" s="153"/>
      <c r="D92" s="164"/>
      <c r="E92" s="172"/>
      <c r="F92" s="165"/>
      <c r="G92" s="27"/>
    </row>
    <row r="93" spans="1:7" s="26" customFormat="1" ht="37.6">
      <c r="A93" s="98">
        <f>MAX(A90:A92)+0.01</f>
        <v>2.0199999999999996</v>
      </c>
      <c r="B93" s="162" t="s">
        <v>90</v>
      </c>
      <c r="C93" s="163"/>
      <c r="D93" s="164"/>
      <c r="E93" s="165"/>
      <c r="F93" s="165"/>
      <c r="G93" s="27"/>
    </row>
    <row r="94" spans="1:7" s="26" customFormat="1">
      <c r="A94" s="130"/>
      <c r="B94" s="166" t="s">
        <v>151</v>
      </c>
      <c r="C94" s="167" t="s">
        <v>5</v>
      </c>
      <c r="D94" s="168">
        <v>22.2</v>
      </c>
      <c r="E94" s="173"/>
      <c r="F94" s="170">
        <f>E94*D94</f>
        <v>0</v>
      </c>
      <c r="G94" s="27"/>
    </row>
    <row r="95" spans="1:7" s="26" customFormat="1">
      <c r="A95" s="130"/>
      <c r="B95" s="171"/>
      <c r="C95" s="153"/>
      <c r="D95" s="164"/>
      <c r="E95" s="172"/>
      <c r="F95" s="165"/>
      <c r="G95" s="27"/>
    </row>
    <row r="96" spans="1:7" s="26" customFormat="1" ht="75.150000000000006">
      <c r="A96" s="98">
        <f>MAX(A92:A95)+0.01</f>
        <v>2.0299999999999994</v>
      </c>
      <c r="B96" s="162" t="s">
        <v>124</v>
      </c>
      <c r="C96" s="153"/>
      <c r="D96" s="164"/>
      <c r="E96" s="172"/>
      <c r="F96" s="165"/>
      <c r="G96" s="27"/>
    </row>
    <row r="97" spans="1:7" s="26" customFormat="1">
      <c r="A97" s="130"/>
      <c r="B97" s="166" t="s">
        <v>152</v>
      </c>
      <c r="C97" s="167" t="s">
        <v>5</v>
      </c>
      <c r="D97" s="168">
        <v>20.399999999999999</v>
      </c>
      <c r="E97" s="173"/>
      <c r="F97" s="170">
        <f>E97*D97</f>
        <v>0</v>
      </c>
      <c r="G97" s="27"/>
    </row>
    <row r="98" spans="1:7" s="26" customFormat="1">
      <c r="A98" s="130"/>
      <c r="B98" s="166" t="s">
        <v>151</v>
      </c>
      <c r="C98" s="167" t="s">
        <v>5</v>
      </c>
      <c r="D98" s="168">
        <v>10.3</v>
      </c>
      <c r="E98" s="173"/>
      <c r="F98" s="170">
        <f>E98*D98</f>
        <v>0</v>
      </c>
      <c r="G98" s="27"/>
    </row>
    <row r="99" spans="1:7" s="33" customFormat="1">
      <c r="A99" s="130"/>
      <c r="B99" s="171"/>
      <c r="C99" s="153"/>
      <c r="D99" s="164"/>
      <c r="E99" s="172"/>
      <c r="F99" s="165"/>
    </row>
    <row r="100" spans="1:7" s="26" customFormat="1" ht="45.7" customHeight="1">
      <c r="A100" s="119">
        <f>MAX(A88:A99)+0.01</f>
        <v>2.0399999999999991</v>
      </c>
      <c r="B100" s="138" t="s">
        <v>117</v>
      </c>
      <c r="C100" s="174"/>
      <c r="D100" s="175"/>
      <c r="E100" s="176"/>
      <c r="F100" s="177"/>
      <c r="G100" s="27"/>
    </row>
    <row r="101" spans="1:7" s="26" customFormat="1">
      <c r="A101" s="130"/>
      <c r="B101" s="166" t="s">
        <v>153</v>
      </c>
      <c r="C101" s="167" t="s">
        <v>1</v>
      </c>
      <c r="D101" s="168">
        <v>1</v>
      </c>
      <c r="E101" s="173"/>
      <c r="F101" s="170">
        <f t="shared" ref="F101:F104" si="4">E101*D101</f>
        <v>0</v>
      </c>
      <c r="G101" s="27"/>
    </row>
    <row r="102" spans="1:7" s="26" customFormat="1">
      <c r="A102" s="130"/>
      <c r="B102" s="166" t="s">
        <v>154</v>
      </c>
      <c r="C102" s="167" t="s">
        <v>1</v>
      </c>
      <c r="D102" s="168">
        <v>1</v>
      </c>
      <c r="E102" s="173"/>
      <c r="F102" s="170">
        <f t="shared" si="4"/>
        <v>0</v>
      </c>
      <c r="G102" s="27"/>
    </row>
    <row r="103" spans="1:7" s="26" customFormat="1">
      <c r="A103" s="130"/>
      <c r="B103" s="166" t="s">
        <v>155</v>
      </c>
      <c r="C103" s="167" t="s">
        <v>1</v>
      </c>
      <c r="D103" s="168">
        <v>1</v>
      </c>
      <c r="E103" s="173"/>
      <c r="F103" s="170">
        <f t="shared" si="4"/>
        <v>0</v>
      </c>
      <c r="G103" s="27"/>
    </row>
    <row r="104" spans="1:7" s="26" customFormat="1">
      <c r="A104" s="130"/>
      <c r="B104" s="166" t="s">
        <v>156</v>
      </c>
      <c r="C104" s="167" t="s">
        <v>1</v>
      </c>
      <c r="D104" s="168">
        <v>1</v>
      </c>
      <c r="E104" s="173"/>
      <c r="F104" s="170">
        <f t="shared" si="4"/>
        <v>0</v>
      </c>
      <c r="G104" s="27"/>
    </row>
    <row r="105" spans="1:7" s="27" customFormat="1" ht="13.15">
      <c r="A105" s="178"/>
      <c r="B105" s="171"/>
      <c r="C105" s="153"/>
      <c r="D105" s="164"/>
      <c r="E105" s="172"/>
      <c r="F105" s="165"/>
    </row>
    <row r="106" spans="1:7" s="27" customFormat="1" ht="100.2">
      <c r="A106" s="119">
        <f>MAX(A93:A105)+0.01</f>
        <v>2.0499999999999989</v>
      </c>
      <c r="B106" s="174" t="s">
        <v>157</v>
      </c>
      <c r="C106" s="100" t="s">
        <v>1</v>
      </c>
      <c r="D106" s="179">
        <v>4</v>
      </c>
      <c r="E106" s="112"/>
      <c r="F106" s="143">
        <f>E106*D106</f>
        <v>0</v>
      </c>
    </row>
    <row r="107" spans="1:7" s="27" customFormat="1" ht="13.15">
      <c r="A107" s="178"/>
      <c r="B107" s="171"/>
    </row>
    <row r="108" spans="1:7" s="27" customFormat="1" ht="50.1">
      <c r="A108" s="119">
        <f>MAX(A106:A107)+0.01</f>
        <v>2.0599999999999987</v>
      </c>
      <c r="B108" s="138" t="s">
        <v>143</v>
      </c>
      <c r="C108" s="100" t="s">
        <v>1</v>
      </c>
      <c r="D108" s="179">
        <v>4</v>
      </c>
      <c r="E108" s="112"/>
      <c r="F108" s="143">
        <f>E108*D108</f>
        <v>0</v>
      </c>
    </row>
    <row r="109" spans="1:7" s="27" customFormat="1" ht="13.15">
      <c r="A109" s="119"/>
      <c r="B109" s="138"/>
      <c r="C109" s="100"/>
      <c r="D109" s="179"/>
      <c r="E109" s="112"/>
      <c r="F109" s="143"/>
    </row>
    <row r="110" spans="1:7" s="27" customFormat="1" ht="137.75">
      <c r="A110" s="119">
        <f>MAX(A108:A109)+0.01</f>
        <v>2.0699999999999985</v>
      </c>
      <c r="B110" s="138" t="s">
        <v>169</v>
      </c>
      <c r="C110" s="100" t="s">
        <v>1</v>
      </c>
      <c r="D110" s="179">
        <v>1</v>
      </c>
      <c r="E110" s="112"/>
      <c r="F110" s="143">
        <f>E110*D110</f>
        <v>0</v>
      </c>
    </row>
    <row r="111" spans="1:7" s="27" customFormat="1" ht="13.15">
      <c r="A111" s="119"/>
      <c r="B111" s="138"/>
      <c r="C111" s="100"/>
      <c r="D111" s="179"/>
      <c r="E111" s="112"/>
      <c r="F111" s="143"/>
    </row>
    <row r="112" spans="1:7" s="27" customFormat="1" ht="50.1">
      <c r="A112" s="119">
        <f>MAX(A110:A111)+0.01</f>
        <v>2.0799999999999983</v>
      </c>
      <c r="B112" s="138" t="s">
        <v>170</v>
      </c>
      <c r="C112" s="100" t="s">
        <v>1</v>
      </c>
      <c r="D112" s="179">
        <v>1</v>
      </c>
      <c r="E112" s="112"/>
      <c r="F112" s="143">
        <f>E112*D112</f>
        <v>0</v>
      </c>
    </row>
    <row r="113" spans="1:6" s="27" customFormat="1" ht="13.15">
      <c r="A113" s="119"/>
      <c r="B113" s="174"/>
      <c r="C113" s="100"/>
      <c r="D113" s="179"/>
      <c r="E113" s="112"/>
      <c r="F113" s="143"/>
    </row>
    <row r="114" spans="1:6" s="27" customFormat="1" ht="50.1">
      <c r="A114" s="119">
        <f>MAX(A105:A113)+0.01</f>
        <v>2.0899999999999981</v>
      </c>
      <c r="B114" s="162" t="s">
        <v>132</v>
      </c>
      <c r="C114" s="100"/>
      <c r="D114" s="179"/>
      <c r="E114" s="112"/>
      <c r="F114" s="143"/>
    </row>
    <row r="115" spans="1:6" s="27" customFormat="1" ht="13.15">
      <c r="A115" s="119"/>
      <c r="B115" s="166" t="s">
        <v>144</v>
      </c>
      <c r="C115" s="167" t="s">
        <v>0</v>
      </c>
      <c r="D115" s="168">
        <v>2</v>
      </c>
      <c r="E115" s="173"/>
      <c r="F115" s="170">
        <f>E115*D115</f>
        <v>0</v>
      </c>
    </row>
    <row r="116" spans="1:6" s="27" customFormat="1" ht="13.15">
      <c r="A116" s="119"/>
      <c r="B116" s="166" t="s">
        <v>133</v>
      </c>
      <c r="C116" s="167" t="s">
        <v>0</v>
      </c>
      <c r="D116" s="168">
        <v>1</v>
      </c>
      <c r="E116" s="173"/>
      <c r="F116" s="170">
        <f>E116*D116</f>
        <v>0</v>
      </c>
    </row>
    <row r="117" spans="1:6" s="27" customFormat="1" ht="13.15">
      <c r="A117" s="119"/>
      <c r="B117" s="171"/>
      <c r="C117" s="153"/>
      <c r="D117" s="164"/>
      <c r="E117" s="172"/>
      <c r="F117" s="165"/>
    </row>
    <row r="118" spans="1:6" s="27" customFormat="1" ht="25.05">
      <c r="A118" s="119">
        <f>MAX(A114:A117)+0.01</f>
        <v>2.0999999999999979</v>
      </c>
      <c r="B118" s="180" t="s">
        <v>134</v>
      </c>
      <c r="C118" s="110"/>
      <c r="D118" s="111"/>
      <c r="E118" s="135"/>
      <c r="F118" s="103"/>
    </row>
    <row r="119" spans="1:6" s="27" customFormat="1" ht="13.15">
      <c r="A119" s="119"/>
      <c r="B119" s="180" t="s">
        <v>135</v>
      </c>
      <c r="C119" s="110" t="s">
        <v>1</v>
      </c>
      <c r="D119" s="111">
        <v>2</v>
      </c>
      <c r="E119" s="135"/>
      <c r="F119" s="103">
        <f>D119*E119</f>
        <v>0</v>
      </c>
    </row>
    <row r="120" spans="1:6" s="27" customFormat="1" ht="13.15">
      <c r="A120" s="119"/>
      <c r="B120" s="180" t="s">
        <v>145</v>
      </c>
      <c r="C120" s="110" t="s">
        <v>1</v>
      </c>
      <c r="D120" s="111">
        <v>1</v>
      </c>
      <c r="E120" s="135"/>
      <c r="F120" s="103">
        <f>D120*E120</f>
        <v>0</v>
      </c>
    </row>
    <row r="121" spans="1:6" s="27" customFormat="1" ht="13.15">
      <c r="A121" s="178"/>
      <c r="B121" s="171"/>
      <c r="C121" s="153"/>
      <c r="D121" s="164"/>
      <c r="E121" s="172"/>
      <c r="F121" s="165"/>
    </row>
    <row r="122" spans="1:6" s="27" customFormat="1" ht="25.05">
      <c r="A122" s="119">
        <f>MAX(A105:A121)+0.01</f>
        <v>2.1099999999999977</v>
      </c>
      <c r="B122" s="181" t="s">
        <v>112</v>
      </c>
      <c r="C122" s="100" t="s">
        <v>5</v>
      </c>
      <c r="D122" s="179">
        <v>52.9</v>
      </c>
      <c r="E122" s="112"/>
      <c r="F122" s="143">
        <f>E122*D122</f>
        <v>0</v>
      </c>
    </row>
    <row r="123" spans="1:6" s="27" customFormat="1" ht="13.15">
      <c r="A123" s="178"/>
      <c r="B123" s="171"/>
      <c r="C123" s="153"/>
      <c r="D123" s="164"/>
      <c r="E123" s="182"/>
      <c r="F123" s="165"/>
    </row>
    <row r="124" spans="1:6" s="27" customFormat="1" ht="25.05">
      <c r="A124" s="119">
        <f>MAX(A105:A122)+0.01</f>
        <v>2.1199999999999974</v>
      </c>
      <c r="B124" s="181" t="s">
        <v>115</v>
      </c>
      <c r="C124" s="153"/>
      <c r="D124" s="164"/>
      <c r="E124" s="172"/>
      <c r="F124" s="165"/>
    </row>
    <row r="125" spans="1:6" s="27" customFormat="1" ht="13.15">
      <c r="A125" s="178"/>
      <c r="B125" s="166" t="s">
        <v>158</v>
      </c>
      <c r="C125" s="167" t="s">
        <v>5</v>
      </c>
      <c r="D125" s="168">
        <v>20.399999999999999</v>
      </c>
      <c r="E125" s="173"/>
      <c r="F125" s="170">
        <f>E125*D125</f>
        <v>0</v>
      </c>
    </row>
    <row r="126" spans="1:6" s="27" customFormat="1" ht="13.15">
      <c r="A126" s="178"/>
      <c r="B126" s="166" t="s">
        <v>159</v>
      </c>
      <c r="C126" s="167" t="s">
        <v>5</v>
      </c>
      <c r="D126" s="168">
        <v>32.5</v>
      </c>
      <c r="E126" s="173"/>
      <c r="F126" s="170">
        <f>E126*D126</f>
        <v>0</v>
      </c>
    </row>
    <row r="127" spans="1:6" s="27" customFormat="1" ht="13.15">
      <c r="A127" s="178"/>
      <c r="B127" s="166" t="s">
        <v>126</v>
      </c>
      <c r="C127" s="167" t="s">
        <v>1</v>
      </c>
      <c r="D127" s="168">
        <v>4</v>
      </c>
      <c r="E127" s="173"/>
      <c r="F127" s="170">
        <f>E127*D127</f>
        <v>0</v>
      </c>
    </row>
    <row r="128" spans="1:6" s="27" customFormat="1" ht="13.15">
      <c r="A128" s="178"/>
      <c r="B128" s="171"/>
      <c r="C128" s="153"/>
      <c r="D128" s="164"/>
      <c r="E128" s="182"/>
      <c r="F128" s="165"/>
    </row>
    <row r="129" spans="1:6" s="27" customFormat="1" ht="50.1">
      <c r="A129" s="119">
        <f>MAX(A107:A127)+0.01</f>
        <v>2.1299999999999972</v>
      </c>
      <c r="B129" s="181" t="s">
        <v>127</v>
      </c>
      <c r="C129" s="153"/>
      <c r="D129" s="164"/>
      <c r="E129" s="172"/>
      <c r="F129" s="165"/>
    </row>
    <row r="130" spans="1:6" s="27" customFormat="1" ht="13.15">
      <c r="A130" s="178"/>
      <c r="B130" s="166" t="s">
        <v>128</v>
      </c>
      <c r="C130" s="167" t="s">
        <v>5</v>
      </c>
      <c r="D130" s="168">
        <v>52.9</v>
      </c>
      <c r="E130" s="173">
        <v>1</v>
      </c>
      <c r="F130" s="170">
        <f>E130*D130</f>
        <v>52.9</v>
      </c>
    </row>
    <row r="131" spans="1:6" s="27" customFormat="1" ht="13.15">
      <c r="A131" s="178"/>
      <c r="B131" s="166" t="s">
        <v>129</v>
      </c>
      <c r="C131" s="167" t="s">
        <v>0</v>
      </c>
      <c r="D131" s="168">
        <v>1</v>
      </c>
      <c r="E131" s="173">
        <v>50</v>
      </c>
      <c r="F131" s="170">
        <f>E131*D131</f>
        <v>50</v>
      </c>
    </row>
    <row r="132" spans="1:6" s="27" customFormat="1" ht="13.15">
      <c r="A132" s="178"/>
      <c r="B132" s="171"/>
      <c r="C132" s="153"/>
      <c r="D132" s="164"/>
      <c r="E132" s="182"/>
      <c r="F132" s="165"/>
    </row>
    <row r="133" spans="1:6" s="27" customFormat="1" ht="62.65">
      <c r="A133" s="119">
        <f>MAX(A114:A131)+0.01</f>
        <v>2.139999999999997</v>
      </c>
      <c r="B133" s="181" t="s">
        <v>172</v>
      </c>
      <c r="C133" s="100" t="s">
        <v>5</v>
      </c>
      <c r="D133" s="179">
        <v>52.9</v>
      </c>
      <c r="E133" s="112"/>
      <c r="F133" s="143">
        <f>E133*D133</f>
        <v>0</v>
      </c>
    </row>
    <row r="134" spans="1:6" s="27" customFormat="1" ht="13.15">
      <c r="A134" s="119"/>
      <c r="B134" s="181"/>
      <c r="C134" s="100"/>
      <c r="D134" s="179"/>
      <c r="E134" s="112"/>
      <c r="F134" s="143"/>
    </row>
    <row r="135" spans="1:6" s="27" customFormat="1" ht="37.6">
      <c r="A135" s="98">
        <f>MAX(A114:A134)+0.01</f>
        <v>2.1499999999999968</v>
      </c>
      <c r="B135" s="142" t="s">
        <v>46</v>
      </c>
      <c r="C135" s="110" t="s">
        <v>0</v>
      </c>
      <c r="D135" s="111"/>
      <c r="E135" s="143"/>
      <c r="F135" s="103">
        <f>SUM(F90:F134)*0.05</f>
        <v>5.1450000000000005</v>
      </c>
    </row>
    <row r="136" spans="1:6" s="27" customFormat="1" ht="13.15">
      <c r="A136" s="119"/>
      <c r="B136" s="181"/>
      <c r="C136" s="100"/>
      <c r="D136" s="179"/>
      <c r="E136" s="112"/>
      <c r="F136" s="143"/>
    </row>
    <row r="137" spans="1:6" s="27" customFormat="1" ht="15.05" thickBot="1">
      <c r="A137" s="146"/>
      <c r="B137" s="147" t="s">
        <v>40</v>
      </c>
      <c r="C137" s="148"/>
      <c r="D137" s="149"/>
      <c r="E137" s="150"/>
      <c r="F137" s="151">
        <f>SUM(F90:F136)</f>
        <v>108.045</v>
      </c>
    </row>
    <row r="138" spans="1:6" s="27" customFormat="1" ht="15.05" thickTop="1">
      <c r="A138" s="130"/>
      <c r="B138" s="152"/>
      <c r="C138" s="153"/>
      <c r="D138" s="111"/>
      <c r="E138" s="143"/>
      <c r="F138" s="154"/>
    </row>
    <row r="139" spans="1:6" s="27" customFormat="1">
      <c r="A139" s="155" t="s">
        <v>130</v>
      </c>
      <c r="B139" s="156" t="s">
        <v>106</v>
      </c>
      <c r="C139" s="157"/>
      <c r="D139" s="158"/>
      <c r="E139" s="158"/>
      <c r="F139" s="159"/>
    </row>
    <row r="140" spans="1:6" s="27" customFormat="1" ht="13.15">
      <c r="A140" s="119"/>
      <c r="B140" s="181"/>
      <c r="C140" s="100"/>
      <c r="D140" s="179"/>
      <c r="E140" s="112"/>
      <c r="F140" s="143"/>
    </row>
    <row r="141" spans="1:6" s="27" customFormat="1" ht="25.05">
      <c r="A141" s="98">
        <v>3.01</v>
      </c>
      <c r="B141" s="183" t="s">
        <v>113</v>
      </c>
      <c r="C141" s="100" t="s">
        <v>3</v>
      </c>
      <c r="D141" s="179">
        <v>10</v>
      </c>
      <c r="E141" s="112"/>
      <c r="F141" s="143">
        <f>E141*D141</f>
        <v>0</v>
      </c>
    </row>
    <row r="142" spans="1:6" s="27" customFormat="1" ht="13.15">
      <c r="A142" s="119"/>
      <c r="B142" s="181"/>
      <c r="C142" s="100"/>
      <c r="D142" s="179"/>
      <c r="E142" s="112"/>
      <c r="F142" s="143"/>
    </row>
    <row r="143" spans="1:6" s="27" customFormat="1" ht="13.15">
      <c r="A143" s="119">
        <f>MAX(A114:A141)+0.01</f>
        <v>3.0199999999999996</v>
      </c>
      <c r="B143" s="183" t="s">
        <v>105</v>
      </c>
      <c r="C143" s="100" t="s">
        <v>3</v>
      </c>
      <c r="D143" s="179">
        <v>10</v>
      </c>
      <c r="E143" s="112"/>
      <c r="F143" s="143">
        <f>E143*D143</f>
        <v>0</v>
      </c>
    </row>
    <row r="144" spans="1:6" s="27" customFormat="1" ht="13.15">
      <c r="A144" s="119"/>
      <c r="B144" s="181"/>
      <c r="C144" s="100"/>
      <c r="D144" s="179"/>
      <c r="E144" s="112"/>
      <c r="F144" s="143"/>
    </row>
    <row r="145" spans="1:6" s="27" customFormat="1" ht="13.15">
      <c r="A145" s="119">
        <f>MAX(A114:A143)+0.01</f>
        <v>3.0299999999999994</v>
      </c>
      <c r="B145" s="183" t="s">
        <v>114</v>
      </c>
      <c r="C145" s="100" t="s">
        <v>3</v>
      </c>
      <c r="D145" s="179">
        <v>2</v>
      </c>
      <c r="E145" s="112"/>
      <c r="F145" s="143">
        <f>E145*D145</f>
        <v>0</v>
      </c>
    </row>
    <row r="146" spans="1:6" s="27" customFormat="1" ht="13.15">
      <c r="A146" s="119"/>
      <c r="B146" s="183"/>
      <c r="C146" s="100"/>
      <c r="D146" s="179"/>
      <c r="E146" s="112"/>
      <c r="F146" s="143"/>
    </row>
    <row r="147" spans="1:6" s="27" customFormat="1" ht="25.05">
      <c r="A147" s="119">
        <f>MAX(A114:A146)+0.01</f>
        <v>3.0399999999999991</v>
      </c>
      <c r="B147" s="184" t="s">
        <v>131</v>
      </c>
      <c r="C147" s="100" t="s">
        <v>0</v>
      </c>
      <c r="D147" s="179">
        <v>1</v>
      </c>
      <c r="E147" s="112"/>
      <c r="F147" s="143">
        <f t="shared" ref="F147" si="5">E147*D147</f>
        <v>0</v>
      </c>
    </row>
    <row r="148" spans="1:6" s="27" customFormat="1" ht="13.15">
      <c r="A148" s="119"/>
      <c r="B148" s="184"/>
      <c r="C148" s="100"/>
      <c r="D148" s="179"/>
      <c r="E148" s="112"/>
      <c r="F148" s="143"/>
    </row>
    <row r="149" spans="1:6" s="27" customFormat="1" ht="50.1">
      <c r="A149" s="119">
        <f>MAX(A114:A147)+0.01</f>
        <v>3.0499999999999989</v>
      </c>
      <c r="B149" s="184" t="s">
        <v>171</v>
      </c>
      <c r="C149" s="100" t="s">
        <v>0</v>
      </c>
      <c r="D149" s="179">
        <v>1</v>
      </c>
      <c r="E149" s="112"/>
      <c r="F149" s="143">
        <f t="shared" ref="F149" si="6">E149*D149</f>
        <v>0</v>
      </c>
    </row>
    <row r="150" spans="1:6" s="27" customFormat="1" ht="13.15">
      <c r="A150" s="178"/>
      <c r="B150" s="171"/>
      <c r="C150" s="100"/>
      <c r="D150" s="179"/>
      <c r="E150" s="112"/>
      <c r="F150" s="143"/>
    </row>
    <row r="151" spans="1:6" s="27" customFormat="1" ht="37.6">
      <c r="A151" s="98">
        <f>MAX(A130:A150)+0.01</f>
        <v>3.0599999999999987</v>
      </c>
      <c r="B151" s="142" t="s">
        <v>46</v>
      </c>
      <c r="C151" s="110" t="s">
        <v>0</v>
      </c>
      <c r="D151" s="111"/>
      <c r="E151" s="143"/>
      <c r="F151" s="103">
        <f>SUM(F141:F150)*0.05</f>
        <v>0</v>
      </c>
    </row>
    <row r="152" spans="1:6" s="27" customFormat="1" ht="13.15">
      <c r="A152" s="98"/>
      <c r="B152" s="142"/>
      <c r="C152" s="110"/>
      <c r="D152" s="111"/>
      <c r="E152" s="143"/>
      <c r="F152" s="103"/>
    </row>
    <row r="153" spans="1:6" s="27" customFormat="1" ht="15.05" thickBot="1">
      <c r="A153" s="146"/>
      <c r="B153" s="147" t="s">
        <v>40</v>
      </c>
      <c r="C153" s="148"/>
      <c r="D153" s="149"/>
      <c r="E153" s="150"/>
      <c r="F153" s="151">
        <f>SUM(F141:F152)</f>
        <v>0</v>
      </c>
    </row>
    <row r="154" spans="1:6" s="27" customFormat="1" ht="15.05" thickTop="1">
      <c r="A154" s="93"/>
      <c r="B154" s="94"/>
      <c r="C154" s="95"/>
      <c r="D154" s="160"/>
      <c r="E154" s="160"/>
      <c r="F154" s="161"/>
    </row>
    <row r="155" spans="1:6" s="25" customFormat="1">
      <c r="A155" s="34"/>
      <c r="B155" s="35"/>
      <c r="C155" s="36"/>
      <c r="D155" s="37"/>
      <c r="E155" s="37"/>
      <c r="F155" s="38"/>
    </row>
  </sheetData>
  <sheetProtection selectLockedCells="1"/>
  <mergeCells count="14">
    <mergeCell ref="B32:E32"/>
    <mergeCell ref="B25:F25"/>
    <mergeCell ref="B26:F26"/>
    <mergeCell ref="B27:F27"/>
    <mergeCell ref="B28:F28"/>
    <mergeCell ref="B29:F29"/>
    <mergeCell ref="B30:F30"/>
    <mergeCell ref="B24:F24"/>
    <mergeCell ref="A4:F4"/>
    <mergeCell ref="B5:F5"/>
    <mergeCell ref="B6:F6"/>
    <mergeCell ref="B22:F22"/>
    <mergeCell ref="B23:F23"/>
    <mergeCell ref="A21:XFD21"/>
  </mergeCells>
  <pageMargins left="0.98425196850393704" right="0.31496062992125984" top="0.98425196850393704" bottom="0.78740157480314965" header="0.31496062992125984" footer="0.31496062992125984"/>
  <pageSetup paperSize="9" scale="78" orientation="portrait" r:id="rId1"/>
  <headerFooter scaleWithDoc="0" alignWithMargins="0">
    <oddHeader>&amp;Ckanal 3.1 in 3.2 (Maistrova ulica 20-12)</oddHeader>
    <oddFooter>&amp;C&amp;"SSPalatino,Običajno"Stran &amp;P od &amp;N</oddFooter>
  </headerFooter>
  <rowBreaks count="5" manualBreakCount="5">
    <brk id="34" max="5" man="1"/>
    <brk id="72" max="5" man="1"/>
    <brk id="86" max="5" man="1"/>
    <brk id="112" max="5" man="1"/>
    <brk id="154"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11"/>
  <sheetViews>
    <sheetView topLeftCell="A4" zoomScaleNormal="100" workbookViewId="0">
      <selection activeCell="C7" sqref="C7"/>
    </sheetView>
  </sheetViews>
  <sheetFormatPr defaultColWidth="9.33203125" defaultRowHeight="12.55"/>
  <cols>
    <col min="1" max="1" width="5" style="1" customWidth="1"/>
    <col min="2" max="2" width="5.6640625" style="4" customWidth="1"/>
    <col min="3" max="3" width="20.44140625" style="3" customWidth="1"/>
    <col min="4" max="4" width="31.5546875" style="4" customWidth="1"/>
    <col min="5" max="5" width="21.33203125" style="4" customWidth="1"/>
    <col min="6" max="6" width="18.33203125" style="4" customWidth="1"/>
    <col min="7" max="7" width="23.33203125" style="4" customWidth="1"/>
    <col min="8" max="16384" width="9.33203125" style="1"/>
  </cols>
  <sheetData>
    <row r="2" spans="2:7" ht="17.25" customHeight="1">
      <c r="B2" s="198" t="s">
        <v>38</v>
      </c>
      <c r="C2" s="198"/>
      <c r="D2" s="198"/>
      <c r="E2" s="198"/>
      <c r="F2" s="198"/>
      <c r="G2" s="198"/>
    </row>
    <row r="3" spans="2:7" ht="30.05" customHeight="1">
      <c r="B3" s="199" t="s">
        <v>37</v>
      </c>
      <c r="C3" s="199"/>
      <c r="D3" s="199"/>
      <c r="E3" s="199"/>
      <c r="F3" s="199"/>
      <c r="G3" s="199"/>
    </row>
    <row r="4" spans="2:7" ht="15.65">
      <c r="B4" s="2"/>
    </row>
    <row r="5" spans="2:7" s="7" customFormat="1" ht="15.05">
      <c r="B5" s="5" t="s">
        <v>7</v>
      </c>
      <c r="C5" s="6" t="s">
        <v>8</v>
      </c>
      <c r="D5" s="5" t="s">
        <v>9</v>
      </c>
      <c r="E5" s="5" t="s">
        <v>10</v>
      </c>
      <c r="F5" s="5" t="s">
        <v>11</v>
      </c>
      <c r="G5" s="5" t="s">
        <v>12</v>
      </c>
    </row>
    <row r="6" spans="2:7" ht="60.1">
      <c r="B6" s="8">
        <v>1</v>
      </c>
      <c r="C6" s="9" t="s">
        <v>13</v>
      </c>
      <c r="D6" s="9" t="s">
        <v>14</v>
      </c>
      <c r="E6" s="8" t="s">
        <v>15</v>
      </c>
      <c r="F6" s="9" t="s">
        <v>16</v>
      </c>
      <c r="G6" s="9" t="s">
        <v>17</v>
      </c>
    </row>
    <row r="7" spans="2:7" ht="62.65">
      <c r="B7" s="10">
        <v>2</v>
      </c>
      <c r="C7" s="11" t="s">
        <v>18</v>
      </c>
      <c r="D7" s="11" t="s">
        <v>19</v>
      </c>
      <c r="E7" s="11" t="s">
        <v>20</v>
      </c>
      <c r="F7" s="11" t="s">
        <v>16</v>
      </c>
      <c r="G7" s="11" t="s">
        <v>21</v>
      </c>
    </row>
    <row r="8" spans="2:7" ht="105.2">
      <c r="B8" s="10">
        <v>3</v>
      </c>
      <c r="C8" s="11" t="s">
        <v>22</v>
      </c>
      <c r="D8" s="11" t="s">
        <v>23</v>
      </c>
      <c r="E8" s="11" t="s">
        <v>24</v>
      </c>
      <c r="F8" s="11" t="s">
        <v>25</v>
      </c>
      <c r="G8" s="11" t="s">
        <v>26</v>
      </c>
    </row>
    <row r="9" spans="2:7" ht="75.150000000000006">
      <c r="B9" s="10">
        <v>4</v>
      </c>
      <c r="C9" s="10" t="s">
        <v>27</v>
      </c>
      <c r="D9" s="11" t="s">
        <v>28</v>
      </c>
      <c r="E9" s="11" t="s">
        <v>29</v>
      </c>
      <c r="F9" s="11" t="s">
        <v>30</v>
      </c>
      <c r="G9" s="11" t="s">
        <v>31</v>
      </c>
    </row>
    <row r="10" spans="2:7" ht="60.1">
      <c r="B10" s="10">
        <v>5</v>
      </c>
      <c r="C10" s="11" t="s">
        <v>32</v>
      </c>
      <c r="D10" s="11" t="s">
        <v>33</v>
      </c>
      <c r="E10" s="11" t="s">
        <v>34</v>
      </c>
      <c r="F10" s="11" t="s">
        <v>35</v>
      </c>
      <c r="G10" s="11" t="s">
        <v>36</v>
      </c>
    </row>
    <row r="11" spans="2:7">
      <c r="E11" s="12"/>
    </row>
  </sheetData>
  <mergeCells count="2">
    <mergeCell ref="B2:G2"/>
    <mergeCell ref="B3:G3"/>
  </mergeCells>
  <pageMargins left="0.70866141732283472" right="0.70866141732283472" top="0.74803149606299213" bottom="0.74803149606299213" header="0.31496062992125984" footer="0.31496062992125984"/>
  <pageSetup paperSize="9" orientation="landscape" r:id="rId1"/>
  <headerFooter>
    <oddFooter>Stran &amp;P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6"/>
  <sheetViews>
    <sheetView zoomScaleNormal="100" zoomScaleSheetLayoutView="100" workbookViewId="0">
      <selection activeCell="A28" sqref="A28"/>
    </sheetView>
  </sheetViews>
  <sheetFormatPr defaultColWidth="95.44140625" defaultRowHeight="15.05"/>
  <cols>
    <col min="1" max="1" width="107.5546875" style="20" bestFit="1" customWidth="1"/>
    <col min="2" max="2" width="10.33203125" style="14" customWidth="1"/>
    <col min="3" max="3" width="17" style="14" customWidth="1"/>
    <col min="4" max="5" width="15.6640625" style="14" customWidth="1"/>
    <col min="6" max="16384" width="95.44140625" style="14"/>
  </cols>
  <sheetData>
    <row r="1" spans="1:1" ht="14.4">
      <c r="A1" s="13" t="s">
        <v>47</v>
      </c>
    </row>
    <row r="2" spans="1:1" ht="14.4">
      <c r="A2" s="15"/>
    </row>
    <row r="3" spans="1:1" ht="14.4">
      <c r="A3" s="16" t="s">
        <v>48</v>
      </c>
    </row>
    <row r="4" spans="1:1" ht="14.4">
      <c r="A4" s="16"/>
    </row>
    <row r="5" spans="1:1" ht="28.8">
      <c r="A5" s="17" t="s">
        <v>49</v>
      </c>
    </row>
    <row r="6" spans="1:1" ht="14.4">
      <c r="A6" s="16" t="s">
        <v>50</v>
      </c>
    </row>
    <row r="7" spans="1:1" ht="14.4">
      <c r="A7" s="16"/>
    </row>
    <row r="8" spans="1:1" ht="14.4">
      <c r="A8" s="16"/>
    </row>
    <row r="9" spans="1:1" ht="72">
      <c r="A9" s="16" t="s">
        <v>51</v>
      </c>
    </row>
    <row r="10" spans="1:1" ht="14.4">
      <c r="A10" s="16"/>
    </row>
    <row r="11" spans="1:1" ht="14.4">
      <c r="A11" s="16" t="s">
        <v>52</v>
      </c>
    </row>
    <row r="12" spans="1:1" ht="14.4">
      <c r="A12" s="16"/>
    </row>
    <row r="13" spans="1:1" ht="14.4">
      <c r="A13" s="16" t="s">
        <v>53</v>
      </c>
    </row>
    <row r="14" spans="1:1" ht="14.4">
      <c r="A14" s="16" t="s">
        <v>54</v>
      </c>
    </row>
    <row r="15" spans="1:1" ht="14.4">
      <c r="A15" s="16" t="s">
        <v>55</v>
      </c>
    </row>
    <row r="16" spans="1:1" ht="14.4">
      <c r="A16" s="16" t="s">
        <v>56</v>
      </c>
    </row>
    <row r="17" spans="1:1" ht="14.4">
      <c r="A17" s="16" t="s">
        <v>57</v>
      </c>
    </row>
    <row r="18" spans="1:1" ht="14.4">
      <c r="A18" s="16" t="s">
        <v>58</v>
      </c>
    </row>
    <row r="19" spans="1:1" ht="14.4">
      <c r="A19" s="16" t="s">
        <v>59</v>
      </c>
    </row>
    <row r="20" spans="1:1" ht="14.4">
      <c r="A20" s="16" t="s">
        <v>60</v>
      </c>
    </row>
    <row r="21" spans="1:1" ht="14.4">
      <c r="A21" s="16" t="s">
        <v>61</v>
      </c>
    </row>
    <row r="22" spans="1:1" ht="14.4">
      <c r="A22" s="16" t="s">
        <v>62</v>
      </c>
    </row>
    <row r="23" spans="1:1" ht="14.4">
      <c r="A23" s="16" t="s">
        <v>63</v>
      </c>
    </row>
    <row r="24" spans="1:1" ht="14.4">
      <c r="A24" s="16" t="s">
        <v>64</v>
      </c>
    </row>
    <row r="25" spans="1:1" ht="14.4">
      <c r="A25" s="16" t="s">
        <v>65</v>
      </c>
    </row>
    <row r="26" spans="1:1" ht="14.4">
      <c r="A26" s="16" t="s">
        <v>66</v>
      </c>
    </row>
    <row r="27" spans="1:1" ht="14.4">
      <c r="A27" s="16" t="s">
        <v>67</v>
      </c>
    </row>
    <row r="28" spans="1:1" ht="14.4">
      <c r="A28" s="16" t="s">
        <v>68</v>
      </c>
    </row>
    <row r="29" spans="1:1" ht="14.4">
      <c r="A29" s="16" t="s">
        <v>69</v>
      </c>
    </row>
    <row r="30" spans="1:1" ht="14.4">
      <c r="A30" s="16" t="s">
        <v>70</v>
      </c>
    </row>
    <row r="31" spans="1:1" ht="14.4">
      <c r="A31" s="16"/>
    </row>
    <row r="32" spans="1:1" ht="57.6">
      <c r="A32" s="18" t="s">
        <v>71</v>
      </c>
    </row>
    <row r="33" spans="1:1" ht="14.4">
      <c r="A33" s="18"/>
    </row>
    <row r="34" spans="1:1" ht="28.8">
      <c r="A34" s="18" t="s">
        <v>72</v>
      </c>
    </row>
    <row r="35" spans="1:1" ht="14.4">
      <c r="A35" s="18"/>
    </row>
    <row r="36" spans="1:1" ht="74.2" customHeight="1">
      <c r="A36" s="18" t="s">
        <v>73</v>
      </c>
    </row>
    <row r="37" spans="1:1" ht="13.15">
      <c r="A37" s="19"/>
    </row>
    <row r="38" spans="1:1" ht="57.6">
      <c r="A38" s="18" t="s">
        <v>74</v>
      </c>
    </row>
    <row r="39" spans="1:1" ht="13.15">
      <c r="A39" s="19"/>
    </row>
    <row r="40" spans="1:1" ht="72">
      <c r="A40" s="18" t="s">
        <v>75</v>
      </c>
    </row>
    <row r="41" spans="1:1" ht="13.15">
      <c r="A41" s="19"/>
    </row>
    <row r="42" spans="1:1" ht="28.8">
      <c r="A42" s="18" t="s">
        <v>76</v>
      </c>
    </row>
    <row r="43" spans="1:1" ht="13.15">
      <c r="A43" s="19"/>
    </row>
    <row r="44" spans="1:1" ht="28.8">
      <c r="A44" s="18" t="s">
        <v>77</v>
      </c>
    </row>
    <row r="46" spans="1:1" ht="43.2">
      <c r="A46" s="18" t="s">
        <v>78</v>
      </c>
    </row>
  </sheetData>
  <pageMargins left="0.98425196850393704" right="0.78740157480314965" top="0.98425196850393704" bottom="0.78740157480314965" header="0.31496062992125984" footer="0.31496062992125984"/>
  <pageSetup paperSize="9" orientation="portrait" r:id="rId1"/>
  <headerFooter>
    <oddHeader>&amp;L&amp;"Arial,Navadno"&amp;11&amp;K000000   &amp;10
      &amp;C&amp;A</oddHeader>
    <oddFooter>&amp;RStran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2</vt:i4>
      </vt:variant>
    </vt:vector>
  </HeadingPairs>
  <TitlesOfParts>
    <vt:vector size="5" baseType="lpstr">
      <vt:lpstr>kanal 3.1-3.2 Maistrova 20-12</vt:lpstr>
      <vt:lpstr>priloga</vt:lpstr>
      <vt:lpstr>navodila</vt:lpstr>
      <vt:lpstr>'kanal 3.1-3.2 Maistrova 20-12'!Področje_tiskanja</vt:lpstr>
      <vt:lpstr>'kanal 3.1-3.2 Maistrova 20-12'!Tiskanje_naslovov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Marjan Mesojedec</dc:creator>
  <cp:lastModifiedBy>natasaengel</cp:lastModifiedBy>
  <cp:lastPrinted>2023-03-14T06:38:21Z</cp:lastPrinted>
  <dcterms:created xsi:type="dcterms:W3CDTF">2001-06-05T06:40:18Z</dcterms:created>
  <dcterms:modified xsi:type="dcterms:W3CDTF">2023-06-23T09:38:39Z</dcterms:modified>
</cp:coreProperties>
</file>