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75" windowHeight="7920" tabRatio="927" activeTab="0"/>
  </bookViews>
  <sheets>
    <sheet name="REKAPITULACIJA" sheetId="1" r:id="rId1"/>
    <sheet name=" CESTA" sheetId="2" r:id="rId2"/>
  </sheets>
  <definedNames>
    <definedName name="_xlnm.Print_Area" localSheetId="1">' CESTA'!$A$1:$I$199</definedName>
    <definedName name="_xlnm.Print_Area" localSheetId="0">'REKAPITULACIJA'!$A$1:$G$30</definedName>
  </definedNames>
  <calcPr fullCalcOnLoad="1"/>
</workbook>
</file>

<file path=xl/sharedStrings.xml><?xml version="1.0" encoding="utf-8"?>
<sst xmlns="http://schemas.openxmlformats.org/spreadsheetml/2006/main" count="266" uniqueCount="182">
  <si>
    <t>NEPREDVIDENA DELA 10%</t>
  </si>
  <si>
    <t>12 131</t>
  </si>
  <si>
    <t>12 141</t>
  </si>
  <si>
    <t>12 151</t>
  </si>
  <si>
    <t>12 161</t>
  </si>
  <si>
    <t>12 181</t>
  </si>
  <si>
    <t>25 211</t>
  </si>
  <si>
    <t>1.</t>
  </si>
  <si>
    <t>PREDDELA</t>
  </si>
  <si>
    <t>2.</t>
  </si>
  <si>
    <t>ZEMELJSKA DELA</t>
  </si>
  <si>
    <t>3.</t>
  </si>
  <si>
    <t>VOZIŠČNE KONSTRUKCIJE</t>
  </si>
  <si>
    <t>4.</t>
  </si>
  <si>
    <t>ODVODNJAVANJE</t>
  </si>
  <si>
    <t>7.</t>
  </si>
  <si>
    <t>TUJE STORITVE</t>
  </si>
  <si>
    <t>SKUPAJ 1-7</t>
  </si>
  <si>
    <t>SKUPAJ:</t>
  </si>
  <si>
    <t>GEODETSKA DELA</t>
  </si>
  <si>
    <t xml:space="preserve">km </t>
  </si>
  <si>
    <t>kos</t>
  </si>
  <si>
    <t>11 122</t>
  </si>
  <si>
    <r>
      <t>m</t>
    </r>
    <r>
      <rPr>
        <vertAlign val="superscript"/>
        <sz val="10"/>
        <rFont val="Arial CE"/>
        <family val="0"/>
      </rPr>
      <t>2</t>
    </r>
  </si>
  <si>
    <t>ČIŠČENJE TERENA</t>
  </si>
  <si>
    <t>ur</t>
  </si>
  <si>
    <t>m2</t>
  </si>
  <si>
    <t>ZEMELJSKA DELA IN TEMELJENJE</t>
  </si>
  <si>
    <t>IZKOPI</t>
  </si>
  <si>
    <t>m3</t>
  </si>
  <si>
    <t>PLANUM TEMELJNIH TAL</t>
  </si>
  <si>
    <t>NASIPI , KLINI, ZASIPI, POSTELJICA IN GLINASTI NABOJ</t>
  </si>
  <si>
    <t>24 113</t>
  </si>
  <si>
    <t>BREŽINE IN ZELENICE</t>
  </si>
  <si>
    <t>NOSILNE PLASTI</t>
  </si>
  <si>
    <t>NEVEZANE NOSILNE PLASTI</t>
  </si>
  <si>
    <t>VEZANE OBRABNE IN ZAPORNE PLASTI-BITUMENSKI BETONI</t>
  </si>
  <si>
    <t>ROBNI ELEMENTI VOZIŠČ</t>
  </si>
  <si>
    <t>BANKINE</t>
  </si>
  <si>
    <t xml:space="preserve">ODVODNJAVANJE </t>
  </si>
  <si>
    <t>m1</t>
  </si>
  <si>
    <t>GLOBINSKO ODVODNJAVANJE - KANALIZACIJA</t>
  </si>
  <si>
    <t>4.4.</t>
  </si>
  <si>
    <t>JAŠKI</t>
  </si>
  <si>
    <t>31 112</t>
  </si>
  <si>
    <t>11 222</t>
  </si>
  <si>
    <t>11 132</t>
  </si>
  <si>
    <t>km</t>
  </si>
  <si>
    <t>12 323</t>
  </si>
  <si>
    <t>12 371</t>
  </si>
  <si>
    <t>OSTALA PREDELA</t>
  </si>
  <si>
    <t>dan</t>
  </si>
  <si>
    <t>13 141</t>
  </si>
  <si>
    <t>21 114</t>
  </si>
  <si>
    <t>21 224</t>
  </si>
  <si>
    <t>21 313</t>
  </si>
  <si>
    <t>22 112</t>
  </si>
  <si>
    <t>25 112</t>
  </si>
  <si>
    <t>PREVOZI, RAZPROSTIRANJE IN UREJANJE DEPONIJ MATERIALA</t>
  </si>
  <si>
    <t>29 131</t>
  </si>
  <si>
    <t>29 133</t>
  </si>
  <si>
    <t>29 134</t>
  </si>
  <si>
    <t>36 113</t>
  </si>
  <si>
    <t>4.3.</t>
  </si>
  <si>
    <t>KANALIZACIJA</t>
  </si>
  <si>
    <t>43 193</t>
  </si>
  <si>
    <t>44 133</t>
  </si>
  <si>
    <t>PRESKUSI, NADZOR IN TEHNIČNA DOKUMENTACIJA</t>
  </si>
  <si>
    <t>31 4-6</t>
  </si>
  <si>
    <t>ASFALTNE OBRABNE IN ZAPORNE PLASTI</t>
  </si>
  <si>
    <t>32 254</t>
  </si>
  <si>
    <t>35 232</t>
  </si>
  <si>
    <t>12 382</t>
  </si>
  <si>
    <t>REKAPITUALCIJA DEL</t>
  </si>
  <si>
    <t>CESTA</t>
  </si>
  <si>
    <t>11 298</t>
  </si>
  <si>
    <t>32 272</t>
  </si>
  <si>
    <t>21 241</t>
  </si>
  <si>
    <t>21 231</t>
  </si>
  <si>
    <t>44 961</t>
  </si>
  <si>
    <t>31 553</t>
  </si>
  <si>
    <t>DDV 22%</t>
  </si>
  <si>
    <t>35 214</t>
  </si>
  <si>
    <t>35 276</t>
  </si>
  <si>
    <t>kg</t>
  </si>
  <si>
    <t>5.</t>
  </si>
  <si>
    <t>GRADBENA IN OBRTNIŠKA DELA</t>
  </si>
  <si>
    <t>DELA Z JEKLOM ZA OJAČITEV</t>
  </si>
  <si>
    <t>DELA S CEMENTNIM BETONOM</t>
  </si>
  <si>
    <t>TESARSKA DELA</t>
  </si>
  <si>
    <t>29 132</t>
  </si>
  <si>
    <t>12 152</t>
  </si>
  <si>
    <t>12 164</t>
  </si>
  <si>
    <t>GRADBENA DELA</t>
  </si>
  <si>
    <t>29 135</t>
  </si>
  <si>
    <t>51 322</t>
  </si>
  <si>
    <t>52 232</t>
  </si>
  <si>
    <t>52 315</t>
  </si>
  <si>
    <t>53 242</t>
  </si>
  <si>
    <t>51 329</t>
  </si>
  <si>
    <t>Obnovitev in zavarovanje zakoličbe osi trase ostale javne ceste v ravninskem terenu</t>
  </si>
  <si>
    <t>Obnova in zavarovanje zakoličbe osi trase komunalnih vodov v ravninskem terenu.</t>
  </si>
  <si>
    <t>Postavitev in zavarovanje prečnega profila ostale javne ceste v ravninskem terenu.</t>
  </si>
  <si>
    <t>Odstranitev grmovja in dreves z debli premera do 10 cm ter vej na redko porasli površini - strojno.</t>
  </si>
  <si>
    <t>Posek in odstranitev drevesa z debli premera 11 do 30 cm ter odstranitev vej.</t>
  </si>
  <si>
    <t>Posek in odstranitev drevesa z debli premera 31 do 50 cm ter odstranitev vej.</t>
  </si>
  <si>
    <t>Odstranitev panja s premerom 11 do 30 cm z odvozom na deponijo do 100 m.</t>
  </si>
  <si>
    <t>Odstranitev panja s premerom 31 do 50 cm z odvozom na deponijo do 100 m.</t>
  </si>
  <si>
    <t>Odstranitev vej predhodno posekanih dreves.</t>
  </si>
  <si>
    <t>Porušitev in odstranitev asfaltne plasti v debelini do 10 cm, z odvozom na deponijo in plačilom takse in stroškom pridobitve evidenčnih listov.</t>
  </si>
  <si>
    <t>Rezanje asfaltnega roba s talno diamantno žago, debeline 6 do 10 cm.</t>
  </si>
  <si>
    <t>Ureditev in preusmeritev prometa po enem voznem pasu s semaforji ter pripadajočo horizontalno in vertikalno signalizacijo po revidiranem in potrejenem načrtu prometne ureditve.</t>
  </si>
  <si>
    <t>Površinski izkopi plodne zemlje ( humusa )  - kategorije - strojno z nakladanjem.</t>
  </si>
  <si>
    <t>Humuziranje brežin brez valjanja v debelini do 15 cm - strojno.</t>
  </si>
  <si>
    <t>Zaščita brežine z lahko visečo mrežo  pocinkana jeklena žica fi 2,5 mm skupaj s sidri in utežmi v spodnjem delu v postavko so zajeta vsa delo s sidranjem mreže.</t>
  </si>
  <si>
    <t>Izdelava obrabne in zaporne plasti bituminizirane zmesi AC 8 surf B 70/100 A5 v debelini 4 cm hodnik za pešce.</t>
  </si>
  <si>
    <t xml:space="preserve">Dobava in vgraditev prefabriciranega pogreznenjega robnika iz vrtnih robnikov dimenzij 8/20 cm. </t>
  </si>
  <si>
    <t>Izdelava kanalizacije iz cevi iz polietilena, vključno s podložno plastjo iz cementnega betona,  premera 25 cm, v globini do 1 m..</t>
  </si>
  <si>
    <t>Obetoniranje cevi za kanalizacijo s cementnim betonom  C 12/15, po detajlu načrta, premera 25 cm</t>
  </si>
  <si>
    <t xml:space="preserve">Izdelava jaška iz cementnega betona krožnega prereza fi 50 cm globine 1,5 do 2,0 m, </t>
  </si>
  <si>
    <t>Izdelava poševne vtočne ali iztočne glave kanalizacije krožnega prereza iz cementnega betona s premerom 25 cm.</t>
  </si>
  <si>
    <t>Izdelava tlakovanja iztočnih korit iz prepustov iz zmrzlinsko odpornega kamna debelina tlakovanja 30cm, kamen polagan v beton C20/25, skupaj s fugiranjem stikov.</t>
  </si>
  <si>
    <t>Odvoz in razprostiranje odvečne plodne zemljine  na gradbeno deponijo izvajalca na gradbeno deponijo izvajalca.</t>
  </si>
  <si>
    <t>Izdelava nevezane nosilne plasti gramoza v 11 do 20 cm debeline 20 cm.</t>
  </si>
  <si>
    <t>Izdelava bankine iz gramoza ali naravno zdrobljenega  kamnitega meteriala, široke  do 1,00 m.</t>
  </si>
  <si>
    <t>Dobava in vgraditev prefabriciranega dvignjenega robnika  iz cementnega betona s prerezom 15/25 cm.</t>
  </si>
  <si>
    <t>Izdelava obrabne in zaporne plasti bituminizirane zmesi AC 11 surf B 70/100 A3 v debelini 3 cm.</t>
  </si>
  <si>
    <t>Razprostiranje odvečne plodne zemljine.</t>
  </si>
  <si>
    <t>Izdelava dvostranskega vezanega ravnega zidu.</t>
  </si>
  <si>
    <t>Izdelava navideznih dilatacij iz trikotnih lesneih letev.</t>
  </si>
  <si>
    <t>Izdelava opaža temelja zidu.</t>
  </si>
  <si>
    <t>Projektantski nadzor.</t>
  </si>
  <si>
    <t>Geotehnični nadzor.</t>
  </si>
  <si>
    <t>Izdelava projektne dokumentacije za projekt izvedenih del.</t>
  </si>
  <si>
    <t>Izdelava geodetskega načrta po končani  gradnji.</t>
  </si>
  <si>
    <t xml:space="preserve">Opomba: v ceni odvozom materiala mora biti upoštevan strošek takse deponije in pridobitve evidenčnih listov. </t>
  </si>
  <si>
    <t>količina skupna</t>
  </si>
  <si>
    <t xml:space="preserve">cena za enoto </t>
  </si>
  <si>
    <t>cena skupna</t>
  </si>
  <si>
    <t>Priprava in postavitev mrež iz vlečene jeklene žice  ČMB-50-MAG 500/600 s premerom 12 mm nad 6 kg/m2 kg.</t>
  </si>
  <si>
    <t>Priprava in vgraditev mešanice podložnega cementnega betona C10/15 v prerez 0,08 m3/m2/m1, podložni beton  m3.</t>
  </si>
  <si>
    <t>6.</t>
  </si>
  <si>
    <t>69 001</t>
  </si>
  <si>
    <t>69 311</t>
  </si>
  <si>
    <t>69 351</t>
  </si>
  <si>
    <t>69 514</t>
  </si>
  <si>
    <t>44 214</t>
  </si>
  <si>
    <t>44 315</t>
  </si>
  <si>
    <t>Izdelava nosilne plasti bituminizirane zmesi AC 22 base B50/70 A3 v debelini 7 cm hišni priključki in lokalna cesta.</t>
  </si>
  <si>
    <t>enota</t>
  </si>
  <si>
    <t>ASFALTNE NOSILNE PLASTI Z BITUMENSKIMI VEZIVI</t>
  </si>
  <si>
    <t>Zakoličba geodetskih točk robov ceste in uvozov.</t>
  </si>
  <si>
    <t>Odstranitev grmovja in dreves z debli premera do 10 cm ter vej na gosto porasli površini - strojno.</t>
  </si>
  <si>
    <t>Rezkanje in odvoz asfaltne krovne plasti v debelini  do 4 cm in širini 25 cm (stik starega in novega asfalta).</t>
  </si>
  <si>
    <t>Ureditev planuma temeljnih tal vezljive zemljine 3. kategorije.</t>
  </si>
  <si>
    <t>Izkop vezljive zemljine/zrnate kamnine  3. kategorije za temelje, kanalske rove, prepuste, jaške  in drenaže, širine 1,0 m in globine do 1,0 m strojno , planiranje dna ročno.</t>
  </si>
  <si>
    <t>Široki izkop trde kamnine - 5. kategorije strojno z nakladanjem.</t>
  </si>
  <si>
    <t>Široki izkop mehke kamnine - 4. kategorije strojno z nakladanjem.</t>
  </si>
  <si>
    <t>Široki izkop zrnate kamnine - 3. kategorije ročno (v območju obstoječih komunalnih vodov).</t>
  </si>
  <si>
    <t>Široki izkop vezljive zemljine - 3. kategorije strojno z nakladanjem.</t>
  </si>
  <si>
    <t>Vgrajevanje nasipa z mehke kanenine 4. kategorije kamnita greda v debelini min. 30 cm.</t>
  </si>
  <si>
    <t>Razprostiranje odvečne vezljive zemljine 3. kategorije</t>
  </si>
  <si>
    <t>Razprostiranje odvečne zrnate kamnine 3. kategorije</t>
  </si>
  <si>
    <t>Razprostiranje odvečne kamnine 5. kategorije</t>
  </si>
  <si>
    <t>Razprostiranje odvečne kamnine 4. kategorije</t>
  </si>
  <si>
    <t>Odvoz in razprostiranje odvečne vezljive zemljine 3. kategorije na gradbeno deponijo izvajalca.</t>
  </si>
  <si>
    <t>Odvoz in razprostiranje odvečne kamnine 4. kategorije na gradbeno deponijo izvajalca.</t>
  </si>
  <si>
    <t>Odvoz in razprostiranje odvečne zrnate kamnine 3. kategorije na gradbeno deponijo izvajalca.</t>
  </si>
  <si>
    <t>Odvoz in razprostiranje odvečne kamnine 5. kategorije na gradbeno deponijo izvajalca.</t>
  </si>
  <si>
    <t>Dobava in vgraditev prefabriciranega pogreznenjega robnika iz cementnega betona s prerezom 15/25 cm.</t>
  </si>
  <si>
    <t>Dobava in vgraditev pokrova iz duktilne litine z nosilnostjo 400 kN, robnik z rešetko 500 mm.</t>
  </si>
  <si>
    <t>Priprava in postavitevrebrastih palic iz visokovrednega naravno trdnega jekla Č 0551 - RA 400/500-2 s premerom 14 mm in večjim za srednje zahtevno ojačitev.</t>
  </si>
  <si>
    <t>Priprava in postavitevrebrastih palic iz visokovrednega naravno trdnega jekla Č 0551 - RA 400/500-2 s premerom do 14 mm za srednje zahtevno ojačitev.</t>
  </si>
  <si>
    <t>21 242</t>
  </si>
  <si>
    <t>29 136</t>
  </si>
  <si>
    <t>43 294</t>
  </si>
  <si>
    <t>51 323</t>
  </si>
  <si>
    <t>52 233</t>
  </si>
  <si>
    <t>53 243</t>
  </si>
  <si>
    <t>53 244</t>
  </si>
  <si>
    <t>Priprava in vgraditev mešanice ojačanega cementnega betona C30/37 v prerez od 0,20 - 0,31 m3/m2/m1, ab zid m3, z dodatkom za stopnjo izpostavljenosti XC4;</t>
  </si>
  <si>
    <t>Priprava in vgraditev mešanice ojačanega cementnega betona C25/30 v prerez od 0,31 - 0,50 m3/m2/m1, temelj zidu m3, z dodatkom za stopnjo izpostavljenosti XF2;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</si>
</sst>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_-;\-* #,##0_-;_-* &quot;-&quot;_-;_-@_-"/>
    <numFmt numFmtId="173" formatCode="_-* #,##0.00_-;\-* #,##0.00_-;_-* &quot;-&quot;??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d/\ m/"/>
    <numFmt numFmtId="183" formatCode="#,##0.00\ _S_I_T;[Red]#,##0.00\ _S_I_T"/>
    <numFmt numFmtId="184" formatCode="000"/>
    <numFmt numFmtId="185" formatCode="#,##0.00\ &quot;SIT&quot;"/>
    <numFmt numFmtId="186" formatCode="0.0"/>
    <numFmt numFmtId="187" formatCode="#,##0.00_ ;\-#,##0.00\ "/>
    <numFmt numFmtId="188" formatCode="#,##0.000"/>
    <numFmt numFmtId="189" formatCode="#,##0.00\ [$€-1]"/>
    <numFmt numFmtId="190" formatCode="0_)"/>
    <numFmt numFmtId="191" formatCode="0.00_)"/>
    <numFmt numFmtId="192" formatCode="_(* #,##0.00_);_(* \(#,##0.00\);_(* &quot;-&quot;??_);_(@_)"/>
    <numFmt numFmtId="193" formatCode="[$€-2]\ #,##0.00_);[Red]\([$€-2]\ #,##0.00\)"/>
    <numFmt numFmtId="194" formatCode="#,##0.00\ _S_I_T"/>
    <numFmt numFmtId="195" formatCode="0.000_)"/>
    <numFmt numFmtId="196" formatCode="###,###,###,###.00"/>
    <numFmt numFmtId="197" formatCode="#,##0.00\ &quot;€&quot;"/>
  </numFmts>
  <fonts count="3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0"/>
    </font>
    <font>
      <sz val="10"/>
      <name val="Symbol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name val="Arial CE"/>
      <family val="0"/>
    </font>
    <font>
      <b/>
      <sz val="12"/>
      <name val="Arial CE"/>
      <family val="0"/>
    </font>
    <font>
      <b/>
      <sz val="18"/>
      <color indexed="62"/>
      <name val="Cambria"/>
      <family val="2"/>
    </font>
    <font>
      <b/>
      <sz val="12"/>
      <color indexed="8"/>
      <name val="SSPalatino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20" borderId="6" applyNumberFormat="0" applyAlignment="0" applyProtection="0"/>
    <xf numFmtId="0" fontId="2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0" borderId="0">
      <alignment/>
      <protection/>
    </xf>
    <xf numFmtId="0" fontId="0" fillId="23" borderId="8" applyNumberFormat="0" applyFon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3" fillId="20" borderId="6" applyNumberFormat="0" applyAlignment="0" applyProtection="0"/>
    <xf numFmtId="0" fontId="1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1" fillId="0" borderId="7" applyNumberFormat="0" applyFill="0" applyAlignment="0" applyProtection="0"/>
    <xf numFmtId="0" fontId="14" fillId="21" borderId="2" applyNumberFormat="0" applyAlignment="0" applyProtection="0"/>
    <xf numFmtId="0" fontId="13" fillId="20" borderId="1" applyNumberFormat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7" borderId="1" applyNumberForma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183" fontId="0" fillId="0" borderId="0" xfId="0" applyNumberFormat="1" applyFill="1" applyAlignment="1">
      <alignment horizontal="left"/>
    </xf>
    <xf numFmtId="1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16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6" fontId="0" fillId="0" borderId="0" xfId="0" applyNumberForma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4" fontId="31" fillId="0" borderId="12" xfId="0" applyNumberFormat="1" applyFont="1" applyBorder="1" applyAlignment="1">
      <alignment horizontal="center" vertical="center" wrapText="1"/>
    </xf>
    <xf numFmtId="197" fontId="0" fillId="0" borderId="10" xfId="0" applyNumberFormat="1" applyFill="1" applyBorder="1" applyAlignment="1">
      <alignment/>
    </xf>
    <xf numFmtId="197" fontId="0" fillId="0" borderId="0" xfId="0" applyNumberFormat="1" applyFont="1" applyFill="1" applyAlignment="1">
      <alignment horizontal="left"/>
    </xf>
    <xf numFmtId="197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0" fillId="0" borderId="0" xfId="0" applyNumberFormat="1" applyFont="1" applyFill="1" applyBorder="1" applyAlignment="1">
      <alignment/>
    </xf>
    <xf numFmtId="197" fontId="0" fillId="0" borderId="10" xfId="0" applyNumberFormat="1" applyFont="1" applyFill="1" applyBorder="1" applyAlignment="1">
      <alignment/>
    </xf>
    <xf numFmtId="197" fontId="0" fillId="0" borderId="0" xfId="0" applyNumberFormat="1" applyFont="1" applyFill="1" applyBorder="1" applyAlignment="1">
      <alignment/>
    </xf>
    <xf numFmtId="197" fontId="1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82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97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11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Hyperlink 2" xfId="68"/>
    <cellStyle name="Input" xfId="69"/>
    <cellStyle name="Izhod" xfId="70"/>
    <cellStyle name="Linked Cell" xfId="71"/>
    <cellStyle name="Naslov" xfId="72"/>
    <cellStyle name="Naslov 1" xfId="73"/>
    <cellStyle name="Naslov 2" xfId="74"/>
    <cellStyle name="Naslov 3" xfId="75"/>
    <cellStyle name="Naslov 4" xfId="76"/>
    <cellStyle name="Naslov_CESTA" xfId="77"/>
    <cellStyle name="naslov2" xfId="78"/>
    <cellStyle name="Navadno 2" xfId="79"/>
    <cellStyle name="Navadno 2 2" xfId="80"/>
    <cellStyle name="Navadno 2 3" xfId="81"/>
    <cellStyle name="Navadno 2 4" xfId="82"/>
    <cellStyle name="Navadno 3" xfId="83"/>
    <cellStyle name="Navadno 3 2" xfId="84"/>
    <cellStyle name="Navadno 3 3" xfId="85"/>
    <cellStyle name="Navadno 3 4" xfId="86"/>
    <cellStyle name="Neutral" xfId="87"/>
    <cellStyle name="Nevtralno" xfId="88"/>
    <cellStyle name="Normal 2" xfId="89"/>
    <cellStyle name="Note" xfId="90"/>
    <cellStyle name="Followed Hyperlink" xfId="91"/>
    <cellStyle name="Percent" xfId="92"/>
    <cellStyle name="Opomba" xfId="93"/>
    <cellStyle name="Opomba 2" xfId="94"/>
    <cellStyle name="Opomba 3" xfId="95"/>
    <cellStyle name="Opomba 4" xfId="96"/>
    <cellStyle name="Opozorilo" xfId="97"/>
    <cellStyle name="Output" xfId="98"/>
    <cellStyle name="Pojasnjevalno besedilo" xfId="99"/>
    <cellStyle name="Poudarek1" xfId="100"/>
    <cellStyle name="Poudarek2" xfId="101"/>
    <cellStyle name="Poudarek3" xfId="102"/>
    <cellStyle name="Poudarek4" xfId="103"/>
    <cellStyle name="Poudarek5" xfId="104"/>
    <cellStyle name="Poudarek6" xfId="105"/>
    <cellStyle name="Povezana celica" xfId="106"/>
    <cellStyle name="Preveri celico" xfId="107"/>
    <cellStyle name="Računanje" xfId="108"/>
    <cellStyle name="Slabo" xfId="109"/>
    <cellStyle name="Title" xfId="110"/>
    <cellStyle name="Total" xfId="111"/>
    <cellStyle name="Currency" xfId="112"/>
    <cellStyle name="Currency [0]" xfId="113"/>
    <cellStyle name="Valuta 2" xfId="114"/>
    <cellStyle name="Valuta 2 2" xfId="115"/>
    <cellStyle name="Valuta 2 3" xfId="116"/>
    <cellStyle name="Valuta 2 4" xfId="117"/>
    <cellStyle name="Comma" xfId="118"/>
    <cellStyle name="Comma [0]" xfId="119"/>
    <cellStyle name="Vejica 2" xfId="120"/>
    <cellStyle name="Vejica 3" xfId="121"/>
    <cellStyle name="Vejica 4" xfId="122"/>
    <cellStyle name="Vnos" xfId="123"/>
    <cellStyle name="Vsota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90550" y="0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590550" y="0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651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651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651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05"/>
  <sheetViews>
    <sheetView tabSelected="1" view="pageBreakPreview" zoomScaleSheetLayoutView="100" zoomScalePageLayoutView="0" workbookViewId="0" topLeftCell="A4">
      <selection activeCell="F28" sqref="F28"/>
    </sheetView>
  </sheetViews>
  <sheetFormatPr defaultColWidth="8.875" defaultRowHeight="12.75"/>
  <cols>
    <col min="1" max="1" width="3.625" style="1" customWidth="1"/>
    <col min="2" max="2" width="4.125" style="1" customWidth="1"/>
    <col min="3" max="3" width="10.125" style="5" customWidth="1"/>
    <col min="4" max="4" width="8.875" style="1" customWidth="1"/>
    <col min="5" max="5" width="21.625" style="1" customWidth="1"/>
    <col min="6" max="6" width="17.625" style="1" customWidth="1"/>
    <col min="7" max="7" width="1.875" style="6" customWidth="1"/>
    <col min="8" max="16384" width="8.875" style="1" customWidth="1"/>
  </cols>
  <sheetData>
    <row r="3" ht="19.5">
      <c r="B3" s="32" t="s">
        <v>73</v>
      </c>
    </row>
    <row r="4" ht="15.75">
      <c r="B4" s="33"/>
    </row>
    <row r="5" spans="6:7" ht="12.75">
      <c r="F5" s="31" t="s">
        <v>74</v>
      </c>
      <c r="G5" s="31"/>
    </row>
    <row r="6" spans="2:7" ht="18">
      <c r="B6" s="26"/>
      <c r="G6" s="1"/>
    </row>
    <row r="7" spans="2:6" ht="12.75">
      <c r="B7" s="3" t="s">
        <v>7</v>
      </c>
      <c r="C7" s="2" t="s">
        <v>8</v>
      </c>
      <c r="F7" s="6">
        <f>ROUND(' CESTA'!I40,2)</f>
        <v>0</v>
      </c>
    </row>
    <row r="8" spans="2:6" ht="12.75">
      <c r="B8" s="3"/>
      <c r="C8" s="2"/>
      <c r="F8" s="6"/>
    </row>
    <row r="9" spans="2:6" ht="12.75">
      <c r="B9" s="3" t="s">
        <v>9</v>
      </c>
      <c r="C9" s="2" t="s">
        <v>10</v>
      </c>
      <c r="F9" s="6">
        <f>ROUND(' CESTA'!I97,2)</f>
        <v>0</v>
      </c>
    </row>
    <row r="10" spans="2:6" ht="12.75">
      <c r="B10" s="3"/>
      <c r="C10" s="2"/>
      <c r="F10" s="6"/>
    </row>
    <row r="11" spans="2:7" s="27" customFormat="1" ht="12.75">
      <c r="B11" s="3" t="s">
        <v>11</v>
      </c>
      <c r="C11" s="2" t="s">
        <v>12</v>
      </c>
      <c r="D11" s="1"/>
      <c r="E11" s="1"/>
      <c r="F11" s="6">
        <f>ROUND(' CESTA'!I132,2)</f>
        <v>0</v>
      </c>
      <c r="G11" s="6"/>
    </row>
    <row r="12" spans="2:6" ht="12.75">
      <c r="B12" s="3"/>
      <c r="C12" s="2"/>
      <c r="F12" s="6"/>
    </row>
    <row r="13" spans="2:6" ht="12.75">
      <c r="B13" s="3" t="s">
        <v>13</v>
      </c>
      <c r="C13" s="2" t="s">
        <v>14</v>
      </c>
      <c r="F13" s="6">
        <f>ROUND(' CESTA'!I155,2)</f>
        <v>0</v>
      </c>
    </row>
    <row r="14" spans="2:6" ht="12.75">
      <c r="B14" s="3"/>
      <c r="C14" s="2"/>
      <c r="F14" s="6"/>
    </row>
    <row r="15" spans="2:6" ht="12.75">
      <c r="B15" s="3" t="s">
        <v>85</v>
      </c>
      <c r="C15" s="2" t="s">
        <v>93</v>
      </c>
      <c r="F15" s="6">
        <f>ROUND(' CESTA'!I184,2)</f>
        <v>0</v>
      </c>
    </row>
    <row r="16" spans="2:6" ht="12.75">
      <c r="B16" s="3"/>
      <c r="C16" s="2"/>
      <c r="F16" s="6"/>
    </row>
    <row r="17" spans="2:6" ht="12.75">
      <c r="B17" s="3" t="s">
        <v>141</v>
      </c>
      <c r="C17" s="2" t="s">
        <v>16</v>
      </c>
      <c r="F17" s="6">
        <f>ROUND(' CESTA'!I199,2)</f>
        <v>0</v>
      </c>
    </row>
    <row r="18" spans="2:6" ht="12.75">
      <c r="B18" s="3"/>
      <c r="C18" s="2"/>
      <c r="F18" s="6"/>
    </row>
    <row r="19" spans="2:6" ht="12.75">
      <c r="B19" s="3" t="s">
        <v>15</v>
      </c>
      <c r="C19" s="2" t="s">
        <v>0</v>
      </c>
      <c r="F19" s="6">
        <f>ROUND(SUM(F7:F17)*0.1,2)</f>
        <v>0</v>
      </c>
    </row>
    <row r="20" spans="2:7" ht="12.75">
      <c r="B20" s="10"/>
      <c r="C20" s="9"/>
      <c r="D20" s="9"/>
      <c r="E20" s="9"/>
      <c r="F20" s="9"/>
      <c r="G20" s="9"/>
    </row>
    <row r="21" spans="2:7" ht="12.75">
      <c r="B21" s="3"/>
      <c r="C21" s="2"/>
      <c r="G21" s="1"/>
    </row>
    <row r="22" spans="2:6" ht="12.75">
      <c r="B22" s="3"/>
      <c r="C22" s="2" t="s">
        <v>17</v>
      </c>
      <c r="F22" s="6">
        <f>ROUND(SUM(F7:F20),2)</f>
        <v>0</v>
      </c>
    </row>
    <row r="23" spans="2:7" ht="12.75">
      <c r="B23" s="10"/>
      <c r="C23" s="9"/>
      <c r="D23" s="9"/>
      <c r="E23" s="9"/>
      <c r="F23" s="9"/>
      <c r="G23" s="9"/>
    </row>
    <row r="24" spans="2:7" ht="12.75">
      <c r="B24" s="3"/>
      <c r="C24" s="2"/>
      <c r="G24" s="1"/>
    </row>
    <row r="25" spans="2:6" ht="12.75">
      <c r="B25" s="3"/>
      <c r="C25" s="2" t="s">
        <v>81</v>
      </c>
      <c r="F25" s="6">
        <f>ROUND(0.22*F22,2)</f>
        <v>0</v>
      </c>
    </row>
    <row r="26" spans="2:7" ht="12.75">
      <c r="B26" s="10"/>
      <c r="C26" s="9"/>
      <c r="D26" s="9"/>
      <c r="E26" s="9"/>
      <c r="F26" s="11"/>
      <c r="G26" s="11"/>
    </row>
    <row r="27" spans="2:7" ht="12.75">
      <c r="B27" s="3"/>
      <c r="C27" s="2"/>
      <c r="G27" s="1"/>
    </row>
    <row r="28" spans="2:7" ht="13.5" thickBot="1">
      <c r="B28" s="3"/>
      <c r="C28" s="12" t="s">
        <v>18</v>
      </c>
      <c r="D28" s="12"/>
      <c r="E28" s="12"/>
      <c r="F28" s="30">
        <f>ROUND(F22+F25,2)</f>
        <v>0</v>
      </c>
      <c r="G28" s="30"/>
    </row>
    <row r="29" ht="13.5" thickTop="1"/>
    <row r="42" ht="12.75">
      <c r="E42" s="29"/>
    </row>
    <row r="44" ht="12.75">
      <c r="E44" s="28"/>
    </row>
    <row r="54" ht="12.75">
      <c r="E54" s="28"/>
    </row>
    <row r="60" ht="12.75">
      <c r="E60" s="29"/>
    </row>
    <row r="62" ht="12.75">
      <c r="E62" s="28"/>
    </row>
    <row r="96" ht="12.75">
      <c r="E96" s="29"/>
    </row>
    <row r="124" ht="12.75">
      <c r="E124" s="29"/>
    </row>
    <row r="134" ht="12.75">
      <c r="E134" s="29"/>
    </row>
    <row r="150" ht="12.75">
      <c r="E150" s="29"/>
    </row>
    <row r="166" ht="12.75">
      <c r="E166" s="29"/>
    </row>
    <row r="205" ht="12.75">
      <c r="E205" s="29"/>
    </row>
  </sheetData>
  <sheetProtection/>
  <printOptions/>
  <pageMargins left="1.3385826771653544" right="0.7480314960629921" top="0.984251968503937" bottom="0.984251968503937" header="0" footer="0"/>
  <pageSetup horizontalDpi="600" verticalDpi="600" orientation="portrait" paperSize="9" scale="95" r:id="rId2"/>
  <headerFooter alignWithMargins="0">
    <oddHeader>&amp;LRekapitulacija del</oddHeader>
    <oddFooter>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1"/>
  <sheetViews>
    <sheetView view="pageBreakPreview" zoomScale="130" zoomScaleSheetLayoutView="130" workbookViewId="0" topLeftCell="A131">
      <selection activeCell="G179" sqref="G179"/>
    </sheetView>
  </sheetViews>
  <sheetFormatPr defaultColWidth="9.00390625" defaultRowHeight="12.75"/>
  <cols>
    <col min="1" max="1" width="10.125" style="3" customWidth="1"/>
    <col min="2" max="2" width="36.125" style="2" customWidth="1"/>
    <col min="3" max="3" width="4.875" style="2" bestFit="1" customWidth="1"/>
    <col min="4" max="4" width="2.00390625" style="2" customWidth="1"/>
    <col min="5" max="5" width="6.625" style="2" bestFit="1" customWidth="1"/>
    <col min="6" max="6" width="1.875" style="1" customWidth="1"/>
    <col min="7" max="7" width="9.125" style="43" customWidth="1"/>
    <col min="8" max="8" width="2.00390625" style="46" customWidth="1"/>
    <col min="9" max="9" width="12.75390625" style="4" customWidth="1"/>
    <col min="10" max="10" width="10.375" style="2" customWidth="1"/>
    <col min="11" max="11" width="20.375" style="2" customWidth="1"/>
    <col min="12" max="16384" width="9.125" style="2" customWidth="1"/>
  </cols>
  <sheetData>
    <row r="1" spans="1:9" ht="22.5">
      <c r="A1" s="37" t="s">
        <v>7</v>
      </c>
      <c r="B1" s="38" t="s">
        <v>8</v>
      </c>
      <c r="C1" s="39" t="s">
        <v>149</v>
      </c>
      <c r="D1" s="39"/>
      <c r="E1" s="39" t="s">
        <v>136</v>
      </c>
      <c r="F1" s="39"/>
      <c r="G1" s="39" t="s">
        <v>137</v>
      </c>
      <c r="H1" s="39"/>
      <c r="I1" s="39" t="s">
        <v>138</v>
      </c>
    </row>
    <row r="2" ht="12.75">
      <c r="A2" s="14"/>
    </row>
    <row r="3" spans="1:4" ht="12.75">
      <c r="A3" s="14">
        <v>11</v>
      </c>
      <c r="B3" s="13" t="s">
        <v>19</v>
      </c>
      <c r="C3" s="13"/>
      <c r="D3" s="13"/>
    </row>
    <row r="5" spans="1:9" ht="38.25">
      <c r="A5" s="3" t="s">
        <v>22</v>
      </c>
      <c r="B5" s="35" t="s">
        <v>100</v>
      </c>
      <c r="C5" s="60" t="s">
        <v>20</v>
      </c>
      <c r="D5" s="60"/>
      <c r="E5" s="61">
        <v>0.12</v>
      </c>
      <c r="G5" s="42"/>
      <c r="H5" s="49"/>
      <c r="I5" s="40">
        <f>E5*G5</f>
        <v>0</v>
      </c>
    </row>
    <row r="6" spans="3:8" ht="12.75">
      <c r="C6" s="60"/>
      <c r="D6" s="60"/>
      <c r="E6" s="61"/>
      <c r="G6" s="44"/>
      <c r="H6" s="49"/>
    </row>
    <row r="7" spans="1:9" ht="25.5">
      <c r="A7" s="3" t="s">
        <v>46</v>
      </c>
      <c r="B7" s="35" t="s">
        <v>101</v>
      </c>
      <c r="C7" s="60" t="s">
        <v>47</v>
      </c>
      <c r="D7" s="60"/>
      <c r="E7" s="61">
        <v>0.12</v>
      </c>
      <c r="G7" s="42"/>
      <c r="H7" s="49"/>
      <c r="I7" s="40">
        <f>E7*G7</f>
        <v>0</v>
      </c>
    </row>
    <row r="8" spans="3:8" ht="12.75">
      <c r="C8" s="60"/>
      <c r="D8" s="60"/>
      <c r="E8" s="61"/>
      <c r="G8" s="44"/>
      <c r="H8" s="49"/>
    </row>
    <row r="9" spans="1:9" ht="25.5">
      <c r="A9" s="3" t="s">
        <v>45</v>
      </c>
      <c r="B9" s="35" t="s">
        <v>102</v>
      </c>
      <c r="C9" s="60" t="s">
        <v>21</v>
      </c>
      <c r="D9" s="60"/>
      <c r="E9" s="61">
        <v>7</v>
      </c>
      <c r="G9" s="42"/>
      <c r="H9" s="49"/>
      <c r="I9" s="40">
        <f>E9*G9</f>
        <v>0</v>
      </c>
    </row>
    <row r="10" spans="3:8" ht="12.75">
      <c r="C10" s="60"/>
      <c r="D10" s="60"/>
      <c r="E10" s="61"/>
      <c r="G10" s="44"/>
      <c r="H10" s="49"/>
    </row>
    <row r="11" spans="1:9" ht="25.5">
      <c r="A11" s="3" t="s">
        <v>75</v>
      </c>
      <c r="B11" s="35" t="s">
        <v>151</v>
      </c>
      <c r="C11" s="60" t="s">
        <v>21</v>
      </c>
      <c r="D11" s="60"/>
      <c r="E11" s="61">
        <v>25</v>
      </c>
      <c r="G11" s="42"/>
      <c r="H11" s="49"/>
      <c r="I11" s="40">
        <f>E11*G11</f>
        <v>0</v>
      </c>
    </row>
    <row r="12" spans="3:8" ht="12.75">
      <c r="C12" s="63"/>
      <c r="D12" s="63"/>
      <c r="E12" s="61"/>
      <c r="G12" s="44"/>
      <c r="H12" s="49"/>
    </row>
    <row r="13" spans="1:8" ht="12.75">
      <c r="A13" s="14">
        <v>12</v>
      </c>
      <c r="B13" s="13" t="s">
        <v>24</v>
      </c>
      <c r="C13" s="62"/>
      <c r="D13" s="62"/>
      <c r="E13" s="61"/>
      <c r="G13" s="44"/>
      <c r="H13" s="49"/>
    </row>
    <row r="14" spans="2:8" ht="12.75">
      <c r="B14" s="13"/>
      <c r="C14" s="64"/>
      <c r="D14" s="64"/>
      <c r="E14" s="61"/>
      <c r="G14" s="44"/>
      <c r="H14" s="49"/>
    </row>
    <row r="15" spans="1:9" ht="38.25">
      <c r="A15" s="3" t="s">
        <v>1</v>
      </c>
      <c r="B15" s="35" t="s">
        <v>103</v>
      </c>
      <c r="C15" s="60" t="s">
        <v>23</v>
      </c>
      <c r="D15" s="60"/>
      <c r="E15" s="61">
        <v>28</v>
      </c>
      <c r="G15" s="42"/>
      <c r="H15" s="49"/>
      <c r="I15" s="40">
        <f>E15*G15</f>
        <v>0</v>
      </c>
    </row>
    <row r="16" spans="1:8" ht="12.75">
      <c r="A16" s="2"/>
      <c r="C16" s="64"/>
      <c r="D16" s="64"/>
      <c r="E16" s="61"/>
      <c r="G16" s="44"/>
      <c r="H16" s="49"/>
    </row>
    <row r="17" spans="1:9" ht="38.25">
      <c r="A17" s="3" t="s">
        <v>2</v>
      </c>
      <c r="B17" s="35" t="s">
        <v>152</v>
      </c>
      <c r="C17" s="60" t="s">
        <v>23</v>
      </c>
      <c r="D17" s="60"/>
      <c r="E17" s="61">
        <v>80</v>
      </c>
      <c r="G17" s="42"/>
      <c r="H17" s="49"/>
      <c r="I17" s="40">
        <f>E17*G17</f>
        <v>0</v>
      </c>
    </row>
    <row r="18" spans="1:8" ht="12.75">
      <c r="A18" s="2"/>
      <c r="C18" s="60"/>
      <c r="D18" s="60"/>
      <c r="E18" s="61"/>
      <c r="G18" s="44"/>
      <c r="H18" s="49"/>
    </row>
    <row r="19" spans="1:9" ht="25.5">
      <c r="A19" s="3" t="s">
        <v>3</v>
      </c>
      <c r="B19" s="35" t="s">
        <v>104</v>
      </c>
      <c r="C19" s="60" t="s">
        <v>21</v>
      </c>
      <c r="D19" s="60"/>
      <c r="E19" s="61">
        <v>10</v>
      </c>
      <c r="G19" s="42"/>
      <c r="H19" s="49"/>
      <c r="I19" s="40">
        <f>E19*G19</f>
        <v>0</v>
      </c>
    </row>
    <row r="20" spans="1:8" ht="12.75">
      <c r="A20" s="2"/>
      <c r="C20" s="60"/>
      <c r="D20" s="60"/>
      <c r="E20" s="61"/>
      <c r="G20" s="44"/>
      <c r="H20" s="49"/>
    </row>
    <row r="21" spans="1:9" ht="25.5">
      <c r="A21" s="3" t="s">
        <v>91</v>
      </c>
      <c r="B21" s="35" t="s">
        <v>105</v>
      </c>
      <c r="C21" s="60" t="s">
        <v>21</v>
      </c>
      <c r="D21" s="60"/>
      <c r="E21" s="61">
        <v>5</v>
      </c>
      <c r="G21" s="42"/>
      <c r="H21" s="49"/>
      <c r="I21" s="40">
        <f>E21*G21</f>
        <v>0</v>
      </c>
    </row>
    <row r="22" spans="1:8" ht="12.75">
      <c r="A22" s="2"/>
      <c r="C22" s="60"/>
      <c r="D22" s="60"/>
      <c r="E22" s="61"/>
      <c r="G22" s="44"/>
      <c r="H22" s="49"/>
    </row>
    <row r="23" spans="1:9" ht="25.5">
      <c r="A23" s="3" t="s">
        <v>4</v>
      </c>
      <c r="B23" s="35" t="s">
        <v>106</v>
      </c>
      <c r="C23" s="60" t="s">
        <v>21</v>
      </c>
      <c r="D23" s="60"/>
      <c r="E23" s="61">
        <v>10</v>
      </c>
      <c r="G23" s="42"/>
      <c r="H23" s="49"/>
      <c r="I23" s="40">
        <f>E23*G23</f>
        <v>0</v>
      </c>
    </row>
    <row r="24" spans="1:8" ht="12.75">
      <c r="A24" s="2"/>
      <c r="C24" s="60"/>
      <c r="D24" s="60"/>
      <c r="E24" s="60"/>
      <c r="G24" s="44"/>
      <c r="H24" s="49"/>
    </row>
    <row r="25" spans="1:9" ht="25.5">
      <c r="A25" s="3" t="s">
        <v>92</v>
      </c>
      <c r="B25" s="35" t="s">
        <v>107</v>
      </c>
      <c r="C25" s="60" t="s">
        <v>21</v>
      </c>
      <c r="D25" s="60"/>
      <c r="E25" s="61">
        <v>5</v>
      </c>
      <c r="G25" s="42"/>
      <c r="H25" s="49"/>
      <c r="I25" s="40">
        <f>E25*G25</f>
        <v>0</v>
      </c>
    </row>
    <row r="26" spans="1:5" ht="12.75">
      <c r="A26" s="2"/>
      <c r="C26" s="60"/>
      <c r="D26" s="60"/>
      <c r="E26" s="61"/>
    </row>
    <row r="27" spans="1:9" ht="25.5">
      <c r="A27" s="3" t="s">
        <v>5</v>
      </c>
      <c r="B27" s="35" t="s">
        <v>108</v>
      </c>
      <c r="C27" s="60" t="s">
        <v>25</v>
      </c>
      <c r="D27" s="60"/>
      <c r="E27" s="61">
        <v>16</v>
      </c>
      <c r="G27" s="42"/>
      <c r="H27" s="49"/>
      <c r="I27" s="40">
        <f>E27*G27</f>
        <v>0</v>
      </c>
    </row>
    <row r="28" spans="2:8" ht="12.75">
      <c r="B28" s="13"/>
      <c r="C28" s="64"/>
      <c r="D28" s="64"/>
      <c r="E28" s="61"/>
      <c r="G28" s="44"/>
      <c r="H28" s="49"/>
    </row>
    <row r="29" spans="1:9" ht="38.25">
      <c r="A29" s="3" t="s">
        <v>49</v>
      </c>
      <c r="B29" s="35" t="s">
        <v>153</v>
      </c>
      <c r="C29" s="64" t="s">
        <v>26</v>
      </c>
      <c r="D29" s="64"/>
      <c r="E29" s="61">
        <v>30</v>
      </c>
      <c r="G29" s="42"/>
      <c r="H29" s="49"/>
      <c r="I29" s="40">
        <f>E29*G29</f>
        <v>0</v>
      </c>
    </row>
    <row r="30" spans="2:8" ht="12.75">
      <c r="B30" s="8"/>
      <c r="C30" s="64"/>
      <c r="D30" s="64"/>
      <c r="E30" s="61"/>
      <c r="G30" s="44"/>
      <c r="H30" s="49"/>
    </row>
    <row r="31" spans="1:9" ht="51">
      <c r="A31" s="3" t="s">
        <v>48</v>
      </c>
      <c r="B31" s="35" t="s">
        <v>109</v>
      </c>
      <c r="C31" s="64" t="s">
        <v>26</v>
      </c>
      <c r="D31" s="64"/>
      <c r="E31" s="67">
        <v>45</v>
      </c>
      <c r="F31" s="51"/>
      <c r="G31" s="42"/>
      <c r="H31" s="49"/>
      <c r="I31" s="40">
        <f>E31*G31</f>
        <v>0</v>
      </c>
    </row>
    <row r="32" spans="2:8" ht="12.75">
      <c r="B32" s="8"/>
      <c r="C32" s="64"/>
      <c r="D32" s="64"/>
      <c r="E32" s="61"/>
      <c r="G32" s="44"/>
      <c r="H32" s="49"/>
    </row>
    <row r="33" spans="1:9" ht="25.5">
      <c r="A33" s="3" t="s">
        <v>72</v>
      </c>
      <c r="B33" s="35" t="s">
        <v>110</v>
      </c>
      <c r="C33" s="64" t="s">
        <v>40</v>
      </c>
      <c r="D33" s="64"/>
      <c r="E33" s="61">
        <v>132</v>
      </c>
      <c r="G33" s="42"/>
      <c r="H33" s="49"/>
      <c r="I33" s="40">
        <f>E33*G33</f>
        <v>0</v>
      </c>
    </row>
    <row r="34" spans="2:8" ht="12.75">
      <c r="B34" s="8"/>
      <c r="C34" s="64"/>
      <c r="D34" s="64"/>
      <c r="E34" s="60"/>
      <c r="G34" s="44"/>
      <c r="H34" s="49"/>
    </row>
    <row r="35" spans="1:8" ht="12.75">
      <c r="A35" s="14">
        <v>13</v>
      </c>
      <c r="B35" s="13" t="s">
        <v>50</v>
      </c>
      <c r="C35" s="62"/>
      <c r="D35" s="62"/>
      <c r="E35" s="60"/>
      <c r="G35" s="44"/>
      <c r="H35" s="49"/>
    </row>
    <row r="36" ht="12.75">
      <c r="B36" s="8"/>
    </row>
    <row r="37" spans="1:9" ht="72" customHeight="1">
      <c r="A37" s="3" t="s">
        <v>52</v>
      </c>
      <c r="B37" s="35" t="s">
        <v>111</v>
      </c>
      <c r="C37" s="64" t="s">
        <v>51</v>
      </c>
      <c r="D37" s="64"/>
      <c r="E37" s="61">
        <v>12</v>
      </c>
      <c r="G37" s="42"/>
      <c r="H37" s="49"/>
      <c r="I37" s="40">
        <f>E37*G37</f>
        <v>0</v>
      </c>
    </row>
    <row r="38" spans="1:9" ht="12.75">
      <c r="A38" s="10"/>
      <c r="B38" s="10"/>
      <c r="C38" s="9"/>
      <c r="D38" s="65"/>
      <c r="E38" s="65"/>
      <c r="F38" s="9"/>
      <c r="G38" s="45"/>
      <c r="H38" s="45"/>
      <c r="I38" s="11"/>
    </row>
    <row r="39" spans="3:10" ht="12.75">
      <c r="C39" s="61"/>
      <c r="D39" s="61"/>
      <c r="E39" s="61"/>
      <c r="I39" s="15"/>
      <c r="J39" s="1"/>
    </row>
    <row r="40" spans="1:10" ht="13.5" thickBot="1">
      <c r="A40" s="5"/>
      <c r="B40" s="1"/>
      <c r="C40" s="61"/>
      <c r="D40" s="61"/>
      <c r="E40" s="61"/>
      <c r="G40" s="12" t="s">
        <v>18</v>
      </c>
      <c r="H40" s="12"/>
      <c r="I40" s="50">
        <f>SUM(I5:I37)</f>
        <v>0</v>
      </c>
      <c r="J40" s="1"/>
    </row>
    <row r="41" spans="3:5" ht="13.5" thickTop="1">
      <c r="C41" s="63"/>
      <c r="D41" s="63"/>
      <c r="E41" s="60"/>
    </row>
    <row r="42" spans="1:9" ht="22.5">
      <c r="A42" s="37">
        <v>2</v>
      </c>
      <c r="B42" s="38" t="s">
        <v>27</v>
      </c>
      <c r="C42" s="39" t="s">
        <v>149</v>
      </c>
      <c r="D42" s="66"/>
      <c r="E42" s="39" t="s">
        <v>136</v>
      </c>
      <c r="F42" s="39"/>
      <c r="G42" s="39" t="s">
        <v>137</v>
      </c>
      <c r="H42" s="39"/>
      <c r="I42" s="39" t="s">
        <v>138</v>
      </c>
    </row>
    <row r="43" spans="1:5" ht="12.75">
      <c r="A43" s="14"/>
      <c r="B43" s="13"/>
      <c r="C43" s="60"/>
      <c r="D43" s="60"/>
      <c r="E43" s="60"/>
    </row>
    <row r="44" spans="1:5" ht="12.75">
      <c r="A44" s="14">
        <v>21</v>
      </c>
      <c r="B44" s="13" t="s">
        <v>28</v>
      </c>
      <c r="C44" s="62"/>
      <c r="D44" s="62"/>
      <c r="E44" s="61"/>
    </row>
    <row r="45" spans="6:9" ht="12.75">
      <c r="F45" s="2"/>
      <c r="G45" s="2"/>
      <c r="H45" s="2"/>
      <c r="I45" s="2"/>
    </row>
    <row r="46" spans="1:9" ht="25.5">
      <c r="A46" s="3" t="s">
        <v>53</v>
      </c>
      <c r="B46" s="35" t="s">
        <v>112</v>
      </c>
      <c r="C46" s="60" t="s">
        <v>29</v>
      </c>
      <c r="D46" s="60"/>
      <c r="E46" s="61">
        <v>28</v>
      </c>
      <c r="G46" s="42"/>
      <c r="H46" s="49"/>
      <c r="I46" s="40">
        <f>E46*G46</f>
        <v>0</v>
      </c>
    </row>
    <row r="47" spans="3:8" ht="12.75">
      <c r="C47" s="62"/>
      <c r="D47" s="62"/>
      <c r="E47" s="61"/>
      <c r="G47" s="44"/>
      <c r="H47" s="49"/>
    </row>
    <row r="48" spans="1:9" ht="25.5">
      <c r="A48" s="3" t="s">
        <v>54</v>
      </c>
      <c r="B48" s="35" t="s">
        <v>159</v>
      </c>
      <c r="C48" s="62" t="s">
        <v>29</v>
      </c>
      <c r="D48" s="62"/>
      <c r="E48" s="61">
        <v>60</v>
      </c>
      <c r="G48" s="42"/>
      <c r="H48" s="49"/>
      <c r="I48" s="40">
        <f>E48*G48</f>
        <v>0</v>
      </c>
    </row>
    <row r="49" spans="2:8" ht="12.75">
      <c r="B49" s="35"/>
      <c r="C49" s="62"/>
      <c r="D49" s="62"/>
      <c r="E49" s="61"/>
      <c r="G49" s="44"/>
      <c r="H49" s="49"/>
    </row>
    <row r="50" spans="1:9" ht="38.25">
      <c r="A50" s="3" t="s">
        <v>78</v>
      </c>
      <c r="B50" s="35" t="s">
        <v>158</v>
      </c>
      <c r="C50" s="62" t="s">
        <v>29</v>
      </c>
      <c r="D50" s="62"/>
      <c r="E50" s="61">
        <v>2</v>
      </c>
      <c r="G50" s="42"/>
      <c r="H50" s="49"/>
      <c r="I50" s="40">
        <f>E50*G50</f>
        <v>0</v>
      </c>
    </row>
    <row r="51" spans="2:8" ht="12.75">
      <c r="B51" s="35"/>
      <c r="C51" s="62"/>
      <c r="D51" s="62"/>
      <c r="E51" s="61"/>
      <c r="G51" s="44"/>
      <c r="H51" s="49"/>
    </row>
    <row r="52" spans="1:9" ht="25.5">
      <c r="A52" s="3" t="s">
        <v>77</v>
      </c>
      <c r="B52" s="35" t="s">
        <v>157</v>
      </c>
      <c r="C52" s="62" t="s">
        <v>29</v>
      </c>
      <c r="D52" s="62"/>
      <c r="E52" s="61">
        <v>180</v>
      </c>
      <c r="G52" s="42"/>
      <c r="H52" s="49"/>
      <c r="I52" s="40">
        <f>E52*G52</f>
        <v>0</v>
      </c>
    </row>
    <row r="53" spans="2:8" ht="12.75">
      <c r="B53" s="35"/>
      <c r="C53" s="62"/>
      <c r="D53" s="62"/>
      <c r="E53" s="61"/>
      <c r="G53" s="44"/>
      <c r="H53" s="49"/>
    </row>
    <row r="54" spans="1:9" ht="25.5">
      <c r="A54" s="3" t="s">
        <v>173</v>
      </c>
      <c r="B54" s="35" t="s">
        <v>156</v>
      </c>
      <c r="C54" s="62" t="s">
        <v>29</v>
      </c>
      <c r="D54" s="62"/>
      <c r="E54" s="61">
        <v>135</v>
      </c>
      <c r="G54" s="42"/>
      <c r="H54" s="49"/>
      <c r="I54" s="40">
        <f>E54*G54</f>
        <v>0</v>
      </c>
    </row>
    <row r="55" spans="2:8" ht="12.75">
      <c r="B55" s="35"/>
      <c r="C55" s="62"/>
      <c r="D55" s="62"/>
      <c r="E55" s="61"/>
      <c r="G55" s="44"/>
      <c r="H55" s="49"/>
    </row>
    <row r="56" spans="1:9" ht="63.75">
      <c r="A56" s="3" t="s">
        <v>55</v>
      </c>
      <c r="B56" s="35" t="s">
        <v>155</v>
      </c>
      <c r="C56" s="62" t="s">
        <v>29</v>
      </c>
      <c r="D56" s="62"/>
      <c r="E56" s="61">
        <v>24</v>
      </c>
      <c r="G56" s="42"/>
      <c r="H56" s="49"/>
      <c r="I56" s="40">
        <f>E56*G56</f>
        <v>0</v>
      </c>
    </row>
    <row r="57" spans="2:8" ht="12.75">
      <c r="B57" s="35"/>
      <c r="C57" s="62"/>
      <c r="D57" s="62"/>
      <c r="E57" s="61"/>
      <c r="G57" s="44"/>
      <c r="H57" s="49"/>
    </row>
    <row r="58" spans="1:8" ht="12.75">
      <c r="A58" s="14">
        <v>22</v>
      </c>
      <c r="B58" s="70" t="s">
        <v>30</v>
      </c>
      <c r="C58" s="62"/>
      <c r="D58" s="62"/>
      <c r="E58" s="61"/>
      <c r="G58" s="44"/>
      <c r="H58" s="49"/>
    </row>
    <row r="59" spans="2:8" ht="12.75">
      <c r="B59" s="35"/>
      <c r="C59" s="62"/>
      <c r="D59" s="62"/>
      <c r="E59" s="61"/>
      <c r="G59" s="44"/>
      <c r="H59" s="49"/>
    </row>
    <row r="60" spans="1:9" ht="25.5">
      <c r="A60" s="3" t="s">
        <v>56</v>
      </c>
      <c r="B60" s="35" t="s">
        <v>154</v>
      </c>
      <c r="C60" s="62" t="s">
        <v>26</v>
      </c>
      <c r="D60" s="62"/>
      <c r="E60" s="68">
        <v>180</v>
      </c>
      <c r="F60" s="6"/>
      <c r="G60" s="42"/>
      <c r="H60" s="49"/>
      <c r="I60" s="40">
        <f>E60*G60</f>
        <v>0</v>
      </c>
    </row>
    <row r="61" spans="2:8" ht="12.75">
      <c r="B61" s="35"/>
      <c r="C61" s="62"/>
      <c r="D61" s="62"/>
      <c r="E61" s="61"/>
      <c r="G61" s="44"/>
      <c r="H61" s="49"/>
    </row>
    <row r="62" spans="1:8" ht="12.75">
      <c r="A62" s="14">
        <v>24</v>
      </c>
      <c r="B62" s="77" t="s">
        <v>31</v>
      </c>
      <c r="C62" s="77"/>
      <c r="D62" s="77"/>
      <c r="E62" s="77"/>
      <c r="F62" s="77"/>
      <c r="G62" s="77"/>
      <c r="H62" s="49"/>
    </row>
    <row r="63" spans="2:8" ht="12.75">
      <c r="B63" s="35"/>
      <c r="C63" s="62"/>
      <c r="D63" s="62"/>
      <c r="E63" s="61"/>
      <c r="G63" s="44"/>
      <c r="H63" s="49"/>
    </row>
    <row r="64" spans="1:9" ht="38.25">
      <c r="A64" s="3" t="s">
        <v>32</v>
      </c>
      <c r="B64" s="35" t="s">
        <v>160</v>
      </c>
      <c r="C64" s="62" t="s">
        <v>29</v>
      </c>
      <c r="D64" s="62"/>
      <c r="E64" s="61">
        <v>70</v>
      </c>
      <c r="G64" s="42"/>
      <c r="H64" s="49"/>
      <c r="I64" s="40">
        <f>E64*G64</f>
        <v>0</v>
      </c>
    </row>
    <row r="65" spans="2:8" ht="12.75">
      <c r="B65" s="35"/>
      <c r="C65" s="62"/>
      <c r="D65" s="62"/>
      <c r="E65" s="61"/>
      <c r="G65" s="44"/>
      <c r="H65" s="49"/>
    </row>
    <row r="66" spans="1:8" ht="12.75">
      <c r="A66" s="14">
        <v>25</v>
      </c>
      <c r="B66" s="70" t="s">
        <v>33</v>
      </c>
      <c r="C66" s="62"/>
      <c r="D66" s="62"/>
      <c r="E66" s="61"/>
      <c r="G66" s="44"/>
      <c r="H66" s="49"/>
    </row>
    <row r="67" spans="2:8" ht="12.75">
      <c r="B67" s="35"/>
      <c r="C67" s="62"/>
      <c r="D67" s="62"/>
      <c r="E67" s="61"/>
      <c r="G67" s="44"/>
      <c r="H67" s="49"/>
    </row>
    <row r="68" spans="1:9" ht="25.5">
      <c r="A68" s="3" t="s">
        <v>57</v>
      </c>
      <c r="B68" s="35" t="s">
        <v>113</v>
      </c>
      <c r="C68" s="62" t="s">
        <v>26</v>
      </c>
      <c r="D68" s="62"/>
      <c r="E68" s="61">
        <v>80</v>
      </c>
      <c r="G68" s="42"/>
      <c r="H68" s="49"/>
      <c r="I68" s="40">
        <f>E68*G68</f>
        <v>0</v>
      </c>
    </row>
    <row r="69" spans="2:9" ht="12.75">
      <c r="B69" s="35"/>
      <c r="F69" s="2"/>
      <c r="G69" s="2"/>
      <c r="H69" s="2"/>
      <c r="I69" s="2"/>
    </row>
    <row r="70" spans="1:9" ht="56.25" customHeight="1">
      <c r="A70" s="3" t="s">
        <v>6</v>
      </c>
      <c r="B70" s="35" t="s">
        <v>114</v>
      </c>
      <c r="C70" s="60" t="s">
        <v>26</v>
      </c>
      <c r="D70" s="60"/>
      <c r="E70" s="61">
        <v>180</v>
      </c>
      <c r="G70" s="42"/>
      <c r="H70" s="49"/>
      <c r="I70" s="40">
        <f>E70*G70</f>
        <v>0</v>
      </c>
    </row>
    <row r="71" spans="3:5" ht="12.75">
      <c r="C71" s="60"/>
      <c r="D71" s="60"/>
      <c r="E71" s="60"/>
    </row>
    <row r="72" spans="1:5" ht="12.75">
      <c r="A72" s="14">
        <v>29</v>
      </c>
      <c r="B72" s="13" t="s">
        <v>58</v>
      </c>
      <c r="C72" s="62"/>
      <c r="D72" s="62"/>
      <c r="E72" s="60"/>
    </row>
    <row r="73" spans="3:5" ht="12.75">
      <c r="C73" s="60"/>
      <c r="D73" s="60"/>
      <c r="E73" s="60"/>
    </row>
    <row r="74" spans="1:5" ht="27" customHeight="1">
      <c r="A74" s="2"/>
      <c r="B74" s="76" t="s">
        <v>135</v>
      </c>
      <c r="C74" s="76"/>
      <c r="D74" s="76"/>
      <c r="E74" s="76"/>
    </row>
    <row r="75" spans="6:9" ht="12.75">
      <c r="F75" s="2"/>
      <c r="G75" s="2"/>
      <c r="H75" s="2"/>
      <c r="I75" s="2"/>
    </row>
    <row r="76" spans="1:9" ht="12.75">
      <c r="A76" s="3" t="s">
        <v>59</v>
      </c>
      <c r="B76" s="2" t="s">
        <v>127</v>
      </c>
      <c r="C76" s="60" t="s">
        <v>29</v>
      </c>
      <c r="D76" s="60"/>
      <c r="E76" s="69">
        <f>E46-E68*0.15</f>
        <v>16</v>
      </c>
      <c r="F76" s="52"/>
      <c r="G76" s="42"/>
      <c r="H76" s="49"/>
      <c r="I76" s="40">
        <f>E76*G76</f>
        <v>0</v>
      </c>
    </row>
    <row r="77" spans="1:8" ht="12.75">
      <c r="A77" s="20"/>
      <c r="B77" s="8"/>
      <c r="C77" s="60"/>
      <c r="D77" s="60"/>
      <c r="E77" s="61"/>
      <c r="G77" s="44"/>
      <c r="H77" s="49"/>
    </row>
    <row r="78" spans="1:9" ht="25.5">
      <c r="A78" s="3" t="s">
        <v>60</v>
      </c>
      <c r="B78" s="35" t="s">
        <v>161</v>
      </c>
      <c r="C78" s="60" t="s">
        <v>29</v>
      </c>
      <c r="D78" s="60"/>
      <c r="E78" s="61">
        <f>E48+E56</f>
        <v>84</v>
      </c>
      <c r="G78" s="42"/>
      <c r="H78" s="49"/>
      <c r="I78" s="40">
        <f>E78*G78</f>
        <v>0</v>
      </c>
    </row>
    <row r="79" spans="1:8" ht="12.75">
      <c r="A79" s="2"/>
      <c r="C79" s="60"/>
      <c r="D79" s="60"/>
      <c r="E79" s="61"/>
      <c r="G79" s="44"/>
      <c r="H79" s="49"/>
    </row>
    <row r="80" spans="1:9" ht="25.5">
      <c r="A80" s="3" t="s">
        <v>61</v>
      </c>
      <c r="B80" s="35" t="s">
        <v>162</v>
      </c>
      <c r="C80" s="60" t="s">
        <v>29</v>
      </c>
      <c r="D80" s="60"/>
      <c r="E80" s="61">
        <f>E50</f>
        <v>2</v>
      </c>
      <c r="G80" s="42"/>
      <c r="H80" s="49"/>
      <c r="I80" s="40">
        <f>E80*G80</f>
        <v>0</v>
      </c>
    </row>
    <row r="81" spans="1:8" ht="12.75">
      <c r="A81" s="2"/>
      <c r="C81" s="60"/>
      <c r="D81" s="60"/>
      <c r="E81" s="61"/>
      <c r="G81" s="44"/>
      <c r="H81" s="49"/>
    </row>
    <row r="82" spans="1:9" ht="25.5">
      <c r="A82" s="3" t="s">
        <v>61</v>
      </c>
      <c r="B82" s="35" t="s">
        <v>164</v>
      </c>
      <c r="C82" s="60" t="s">
        <v>29</v>
      </c>
      <c r="D82" s="60"/>
      <c r="E82" s="61">
        <f>E52</f>
        <v>180</v>
      </c>
      <c r="G82" s="42"/>
      <c r="H82" s="49"/>
      <c r="I82" s="40">
        <f>E82*G82</f>
        <v>0</v>
      </c>
    </row>
    <row r="83" spans="1:8" ht="12.75">
      <c r="A83" s="2"/>
      <c r="C83" s="60"/>
      <c r="D83" s="60"/>
      <c r="E83" s="61"/>
      <c r="G83" s="44"/>
      <c r="H83" s="49"/>
    </row>
    <row r="84" spans="1:9" ht="25.5">
      <c r="A84" s="3" t="s">
        <v>94</v>
      </c>
      <c r="B84" s="35" t="s">
        <v>163</v>
      </c>
      <c r="C84" s="60" t="s">
        <v>29</v>
      </c>
      <c r="D84" s="60"/>
      <c r="E84" s="61">
        <f>E54</f>
        <v>135</v>
      </c>
      <c r="G84" s="42"/>
      <c r="H84" s="49"/>
      <c r="I84" s="40">
        <f>E84*G84</f>
        <v>0</v>
      </c>
    </row>
    <row r="85" spans="1:8" ht="12.75">
      <c r="A85" s="2"/>
      <c r="C85" s="62"/>
      <c r="D85" s="62"/>
      <c r="E85" s="61"/>
      <c r="G85" s="44"/>
      <c r="H85" s="49"/>
    </row>
    <row r="86" spans="1:9" ht="38.25">
      <c r="A86" s="3" t="s">
        <v>90</v>
      </c>
      <c r="B86" s="35" t="s">
        <v>122</v>
      </c>
      <c r="C86" s="62" t="s">
        <v>29</v>
      </c>
      <c r="D86" s="62"/>
      <c r="E86" s="69">
        <f>E76</f>
        <v>16</v>
      </c>
      <c r="F86" s="52"/>
      <c r="G86" s="42"/>
      <c r="H86" s="49"/>
      <c r="I86" s="40">
        <f>E86*G86</f>
        <v>0</v>
      </c>
    </row>
    <row r="87" spans="1:8" ht="12.75">
      <c r="A87" s="2"/>
      <c r="B87" s="35"/>
      <c r="C87" s="62"/>
      <c r="D87" s="62"/>
      <c r="E87" s="61"/>
      <c r="G87" s="44"/>
      <c r="H87" s="49"/>
    </row>
    <row r="88" spans="1:9" ht="38.25">
      <c r="A88" s="3" t="s">
        <v>60</v>
      </c>
      <c r="B88" s="35" t="s">
        <v>165</v>
      </c>
      <c r="C88" s="62" t="s">
        <v>29</v>
      </c>
      <c r="D88" s="62"/>
      <c r="E88" s="61">
        <f>E78</f>
        <v>84</v>
      </c>
      <c r="G88" s="42"/>
      <c r="H88" s="49"/>
      <c r="I88" s="40">
        <f>E88*G88</f>
        <v>0</v>
      </c>
    </row>
    <row r="89" spans="1:8" ht="12.75">
      <c r="A89" s="2"/>
      <c r="B89" s="35"/>
      <c r="C89" s="62"/>
      <c r="D89" s="62"/>
      <c r="E89" s="60"/>
      <c r="G89" s="44"/>
      <c r="H89" s="49"/>
    </row>
    <row r="90" spans="1:9" ht="38.25">
      <c r="A90" s="3" t="s">
        <v>61</v>
      </c>
      <c r="B90" s="35" t="s">
        <v>167</v>
      </c>
      <c r="C90" s="62" t="s">
        <v>29</v>
      </c>
      <c r="D90" s="62"/>
      <c r="E90" s="61">
        <f>E80</f>
        <v>2</v>
      </c>
      <c r="G90" s="42"/>
      <c r="H90" s="49"/>
      <c r="I90" s="40">
        <f>E90*G90</f>
        <v>0</v>
      </c>
    </row>
    <row r="91" spans="1:8" ht="12.75">
      <c r="A91" s="2"/>
      <c r="B91" s="35"/>
      <c r="C91" s="62"/>
      <c r="D91" s="62"/>
      <c r="E91" s="61"/>
      <c r="G91" s="44"/>
      <c r="H91" s="49"/>
    </row>
    <row r="92" spans="1:9" ht="38.25">
      <c r="A92" s="3" t="s">
        <v>94</v>
      </c>
      <c r="B92" s="35" t="s">
        <v>166</v>
      </c>
      <c r="C92" s="62" t="s">
        <v>29</v>
      </c>
      <c r="D92" s="62"/>
      <c r="E92" s="61">
        <f>E82</f>
        <v>180</v>
      </c>
      <c r="G92" s="42"/>
      <c r="H92" s="49"/>
      <c r="I92" s="40">
        <f>E92*G92</f>
        <v>0</v>
      </c>
    </row>
    <row r="93" spans="1:8" ht="12.75">
      <c r="A93" s="2"/>
      <c r="B93" s="35"/>
      <c r="C93" s="60"/>
      <c r="D93" s="60"/>
      <c r="E93" s="61"/>
      <c r="G93" s="44"/>
      <c r="H93" s="49"/>
    </row>
    <row r="94" spans="1:9" ht="38.25">
      <c r="A94" s="3" t="s">
        <v>174</v>
      </c>
      <c r="B94" s="35" t="s">
        <v>168</v>
      </c>
      <c r="C94" s="60" t="s">
        <v>29</v>
      </c>
      <c r="D94" s="60"/>
      <c r="E94" s="61">
        <f>E54</f>
        <v>135</v>
      </c>
      <c r="G94" s="42"/>
      <c r="H94" s="49"/>
      <c r="I94" s="40">
        <f>E94*G94</f>
        <v>0</v>
      </c>
    </row>
    <row r="95" spans="1:9" ht="12.75">
      <c r="A95" s="10"/>
      <c r="B95" s="9"/>
      <c r="C95" s="9"/>
      <c r="D95" s="9"/>
      <c r="E95" s="9"/>
      <c r="F95" s="9"/>
      <c r="G95" s="45"/>
      <c r="H95" s="45"/>
      <c r="I95" s="11"/>
    </row>
    <row r="96" ht="12" customHeight="1"/>
    <row r="97" spans="7:9" ht="13.5" thickBot="1">
      <c r="G97" s="12" t="s">
        <v>18</v>
      </c>
      <c r="H97" s="12"/>
      <c r="I97" s="50">
        <f>SUM(I46:I94)</f>
        <v>0</v>
      </c>
    </row>
    <row r="98" ht="13.5" thickTop="1"/>
    <row r="99" spans="1:9" ht="22.5">
      <c r="A99" s="37">
        <v>3</v>
      </c>
      <c r="B99" s="38" t="s">
        <v>12</v>
      </c>
      <c r="C99" s="39" t="s">
        <v>149</v>
      </c>
      <c r="D99" s="38"/>
      <c r="E99" s="39" t="s">
        <v>136</v>
      </c>
      <c r="F99" s="39"/>
      <c r="G99" s="39" t="s">
        <v>137</v>
      </c>
      <c r="H99" s="39"/>
      <c r="I99" s="39" t="s">
        <v>138</v>
      </c>
    </row>
    <row r="100" spans="1:4" ht="12.75">
      <c r="A100" s="14"/>
      <c r="B100" s="13"/>
      <c r="C100" s="13"/>
      <c r="D100" s="13"/>
    </row>
    <row r="101" spans="1:4" ht="12.75">
      <c r="A101" s="14">
        <v>31</v>
      </c>
      <c r="B101" s="13" t="s">
        <v>34</v>
      </c>
      <c r="C101" s="13"/>
      <c r="D101" s="13"/>
    </row>
    <row r="102" spans="1:2" ht="12.75">
      <c r="A102" s="14"/>
      <c r="B102" s="13"/>
    </row>
    <row r="103" spans="1:4" ht="12.75">
      <c r="A103" s="14">
        <v>311</v>
      </c>
      <c r="B103" s="13" t="s">
        <v>35</v>
      </c>
      <c r="C103" s="35"/>
      <c r="D103" s="35"/>
    </row>
    <row r="104" spans="3:5" ht="12.75">
      <c r="C104" s="35"/>
      <c r="D104" s="35"/>
      <c r="E104" s="1"/>
    </row>
    <row r="105" spans="1:9" ht="25.5">
      <c r="A105" s="3" t="s">
        <v>44</v>
      </c>
      <c r="B105" s="35" t="s">
        <v>123</v>
      </c>
      <c r="C105" s="62" t="s">
        <v>29</v>
      </c>
      <c r="D105" s="62"/>
      <c r="E105" s="61">
        <v>52</v>
      </c>
      <c r="G105" s="42"/>
      <c r="H105" s="49"/>
      <c r="I105" s="40">
        <f>E105*G105</f>
        <v>0</v>
      </c>
    </row>
    <row r="106" spans="2:8" ht="12.75">
      <c r="B106" s="35"/>
      <c r="C106" s="62"/>
      <c r="D106" s="62"/>
      <c r="E106" s="61"/>
      <c r="G106" s="44"/>
      <c r="H106" s="49"/>
    </row>
    <row r="107" spans="1:8" ht="12.75">
      <c r="A107" s="14" t="s">
        <v>68</v>
      </c>
      <c r="B107" s="77" t="s">
        <v>150</v>
      </c>
      <c r="C107" s="77"/>
      <c r="D107" s="77"/>
      <c r="E107" s="77"/>
      <c r="G107" s="44"/>
      <c r="H107" s="49"/>
    </row>
    <row r="108" spans="2:8" ht="12.75">
      <c r="B108" s="35"/>
      <c r="C108" s="62"/>
      <c r="D108" s="62"/>
      <c r="E108" s="61"/>
      <c r="G108" s="44"/>
      <c r="H108" s="49"/>
    </row>
    <row r="109" spans="1:9" ht="38.25">
      <c r="A109" s="3" t="s">
        <v>80</v>
      </c>
      <c r="B109" s="35" t="s">
        <v>148</v>
      </c>
      <c r="C109" s="62" t="s">
        <v>26</v>
      </c>
      <c r="D109" s="62"/>
      <c r="E109" s="61">
        <v>75</v>
      </c>
      <c r="G109" s="42"/>
      <c r="H109" s="49"/>
      <c r="I109" s="40">
        <f>E109*G109</f>
        <v>0</v>
      </c>
    </row>
    <row r="110" spans="2:8" ht="12.75">
      <c r="B110" s="35"/>
      <c r="C110" s="62"/>
      <c r="D110" s="62"/>
      <c r="E110" s="71"/>
      <c r="F110" s="53"/>
      <c r="G110" s="41"/>
      <c r="H110" s="59"/>
    </row>
    <row r="111" spans="1:8" ht="12.75">
      <c r="A111" s="14">
        <v>32</v>
      </c>
      <c r="B111" s="77" t="s">
        <v>69</v>
      </c>
      <c r="C111" s="77"/>
      <c r="D111" s="77"/>
      <c r="E111" s="77"/>
      <c r="G111" s="44"/>
      <c r="H111" s="49"/>
    </row>
    <row r="112" spans="1:8" ht="12.75">
      <c r="A112" s="16"/>
      <c r="B112" s="35"/>
      <c r="C112" s="62"/>
      <c r="D112" s="62"/>
      <c r="E112" s="61"/>
      <c r="G112" s="44"/>
      <c r="H112" s="49"/>
    </row>
    <row r="113" spans="1:8" ht="12.75">
      <c r="A113" s="14">
        <v>322</v>
      </c>
      <c r="B113" s="77" t="s">
        <v>36</v>
      </c>
      <c r="C113" s="77"/>
      <c r="D113" s="77"/>
      <c r="E113" s="77"/>
      <c r="F113" s="77"/>
      <c r="G113" s="77"/>
      <c r="H113" s="49"/>
    </row>
    <row r="114" spans="2:8" ht="12.75">
      <c r="B114" s="35"/>
      <c r="C114" s="62"/>
      <c r="D114" s="62"/>
      <c r="E114" s="61"/>
      <c r="G114" s="44"/>
      <c r="H114" s="49"/>
    </row>
    <row r="115" spans="1:9" ht="38.25">
      <c r="A115" s="3" t="s">
        <v>76</v>
      </c>
      <c r="B115" s="35" t="s">
        <v>126</v>
      </c>
      <c r="C115" s="62" t="s">
        <v>26</v>
      </c>
      <c r="D115" s="62"/>
      <c r="E115" s="61">
        <v>105</v>
      </c>
      <c r="G115" s="42"/>
      <c r="H115" s="49"/>
      <c r="I115" s="40">
        <f>E115*G115</f>
        <v>0</v>
      </c>
    </row>
    <row r="116" spans="2:8" ht="13.5" customHeight="1">
      <c r="B116" s="35"/>
      <c r="C116" s="62"/>
      <c r="D116" s="62"/>
      <c r="E116" s="61"/>
      <c r="G116" s="44"/>
      <c r="H116" s="49"/>
    </row>
    <row r="117" spans="1:9" ht="38.25">
      <c r="A117" s="3" t="s">
        <v>70</v>
      </c>
      <c r="B117" s="35" t="s">
        <v>115</v>
      </c>
      <c r="C117" s="62" t="s">
        <v>26</v>
      </c>
      <c r="D117" s="62"/>
      <c r="E117" s="61">
        <v>115</v>
      </c>
      <c r="G117" s="42"/>
      <c r="H117" s="49"/>
      <c r="I117" s="40">
        <f>E117*G117</f>
        <v>0</v>
      </c>
    </row>
    <row r="118" spans="1:8" ht="12.75">
      <c r="A118" s="14"/>
      <c r="B118" s="35"/>
      <c r="C118" s="62"/>
      <c r="D118" s="62"/>
      <c r="E118" s="72"/>
      <c r="F118" s="54"/>
      <c r="G118" s="44"/>
      <c r="H118" s="49"/>
    </row>
    <row r="119" spans="1:8" ht="12.75">
      <c r="A119" s="14">
        <v>35</v>
      </c>
      <c r="B119" s="70" t="s">
        <v>37</v>
      </c>
      <c r="C119" s="62"/>
      <c r="D119" s="62"/>
      <c r="E119" s="72"/>
      <c r="F119" s="54"/>
      <c r="G119" s="44"/>
      <c r="H119" s="49"/>
    </row>
    <row r="120" spans="1:8" ht="12.75">
      <c r="A120" s="14"/>
      <c r="B120" s="35"/>
      <c r="C120" s="62"/>
      <c r="D120" s="62"/>
      <c r="E120" s="72"/>
      <c r="F120" s="54"/>
      <c r="G120" s="44"/>
      <c r="H120" s="49"/>
    </row>
    <row r="121" spans="1:9" ht="38.25">
      <c r="A121" s="22" t="s">
        <v>82</v>
      </c>
      <c r="B121" s="35" t="s">
        <v>125</v>
      </c>
      <c r="C121" s="62" t="s">
        <v>40</v>
      </c>
      <c r="D121" s="62"/>
      <c r="E121" s="69">
        <v>120</v>
      </c>
      <c r="F121" s="55"/>
      <c r="G121" s="42"/>
      <c r="H121" s="49"/>
      <c r="I121" s="40">
        <f>E121*G121</f>
        <v>0</v>
      </c>
    </row>
    <row r="122" spans="1:8" ht="12.75">
      <c r="A122" s="14"/>
      <c r="B122" s="35"/>
      <c r="C122" s="62"/>
      <c r="D122" s="62"/>
      <c r="E122" s="69"/>
      <c r="F122" s="55"/>
      <c r="G122" s="44"/>
      <c r="H122" s="49"/>
    </row>
    <row r="123" spans="1:9" ht="38.25">
      <c r="A123" s="25" t="s">
        <v>83</v>
      </c>
      <c r="B123" s="35" t="s">
        <v>169</v>
      </c>
      <c r="C123" s="62" t="s">
        <v>40</v>
      </c>
      <c r="D123" s="62"/>
      <c r="E123" s="69">
        <v>1</v>
      </c>
      <c r="F123" s="55"/>
      <c r="G123" s="42"/>
      <c r="H123" s="49"/>
      <c r="I123" s="40">
        <f>E123*G123</f>
        <v>0</v>
      </c>
    </row>
    <row r="124" spans="1:8" ht="12.75">
      <c r="A124" s="14"/>
      <c r="B124" s="35"/>
      <c r="C124" s="62"/>
      <c r="D124" s="62"/>
      <c r="E124" s="72"/>
      <c r="F124" s="54"/>
      <c r="G124" s="44"/>
      <c r="H124" s="49"/>
    </row>
    <row r="125" spans="1:9" ht="38.25">
      <c r="A125" s="3" t="s">
        <v>71</v>
      </c>
      <c r="B125" s="35" t="s">
        <v>116</v>
      </c>
      <c r="C125" s="62" t="s">
        <v>40</v>
      </c>
      <c r="D125" s="62"/>
      <c r="E125" s="61">
        <v>100</v>
      </c>
      <c r="G125" s="42"/>
      <c r="H125" s="49"/>
      <c r="I125" s="40">
        <f>E125*G125</f>
        <v>0</v>
      </c>
    </row>
    <row r="126" spans="1:8" ht="12.75">
      <c r="A126" s="14"/>
      <c r="B126" s="35"/>
      <c r="C126" s="62"/>
      <c r="D126" s="62"/>
      <c r="E126" s="61"/>
      <c r="G126" s="44"/>
      <c r="H126" s="49"/>
    </row>
    <row r="127" spans="1:8" ht="12.75">
      <c r="A127" s="14">
        <v>36</v>
      </c>
      <c r="B127" s="70" t="s">
        <v>38</v>
      </c>
      <c r="C127" s="62"/>
      <c r="D127" s="62"/>
      <c r="E127" s="61"/>
      <c r="G127" s="44"/>
      <c r="H127" s="49"/>
    </row>
    <row r="128" spans="2:8" ht="12.75">
      <c r="B128" s="35"/>
      <c r="C128" s="64"/>
      <c r="D128" s="64"/>
      <c r="E128" s="61"/>
      <c r="G128" s="44"/>
      <c r="H128" s="49"/>
    </row>
    <row r="129" spans="1:9" ht="38.25">
      <c r="A129" s="3" t="s">
        <v>62</v>
      </c>
      <c r="B129" s="35" t="s">
        <v>124</v>
      </c>
      <c r="C129" s="60" t="s">
        <v>23</v>
      </c>
      <c r="D129" s="60"/>
      <c r="E129" s="61">
        <v>90</v>
      </c>
      <c r="G129" s="42"/>
      <c r="H129" s="49"/>
      <c r="I129" s="40">
        <f>E129*G129</f>
        <v>0</v>
      </c>
    </row>
    <row r="130" spans="1:10" ht="12.75">
      <c r="A130" s="10"/>
      <c r="B130" s="9"/>
      <c r="C130" s="9"/>
      <c r="D130" s="9"/>
      <c r="E130" s="9"/>
      <c r="F130" s="9"/>
      <c r="G130" s="45"/>
      <c r="H130" s="45"/>
      <c r="I130" s="11"/>
      <c r="J130" s="1"/>
    </row>
    <row r="131" ht="12.75">
      <c r="J131" s="1"/>
    </row>
    <row r="132" spans="7:10" ht="13.5" thickBot="1">
      <c r="G132" s="12" t="s">
        <v>18</v>
      </c>
      <c r="H132" s="12"/>
      <c r="I132" s="50">
        <f>SUM(I105:I129)</f>
        <v>0</v>
      </c>
      <c r="J132" s="1"/>
    </row>
    <row r="133" ht="13.5" thickTop="1"/>
    <row r="134" spans="1:9" ht="22.5">
      <c r="A134" s="37">
        <v>4</v>
      </c>
      <c r="B134" s="38" t="s">
        <v>39</v>
      </c>
      <c r="C134" s="39" t="s">
        <v>149</v>
      </c>
      <c r="D134" s="38"/>
      <c r="E134" s="39" t="s">
        <v>136</v>
      </c>
      <c r="F134" s="39"/>
      <c r="G134" s="39" t="s">
        <v>137</v>
      </c>
      <c r="H134" s="39"/>
      <c r="I134" s="39" t="s">
        <v>138</v>
      </c>
    </row>
    <row r="136" spans="1:4" ht="12.75">
      <c r="A136" s="14">
        <v>43</v>
      </c>
      <c r="B136" s="13" t="s">
        <v>41</v>
      </c>
      <c r="C136" s="13"/>
      <c r="D136" s="13"/>
    </row>
    <row r="138" spans="1:4" ht="12.75">
      <c r="A138" s="24" t="s">
        <v>63</v>
      </c>
      <c r="B138" s="13" t="s">
        <v>64</v>
      </c>
      <c r="C138" s="35"/>
      <c r="D138" s="35"/>
    </row>
    <row r="139" spans="3:4" ht="12.75">
      <c r="C139" s="35"/>
      <c r="D139" s="35"/>
    </row>
    <row r="140" spans="1:9" ht="40.5" customHeight="1">
      <c r="A140" s="3" t="s">
        <v>65</v>
      </c>
      <c r="B140" s="35" t="s">
        <v>117</v>
      </c>
      <c r="C140" s="73" t="s">
        <v>40</v>
      </c>
      <c r="D140" s="73"/>
      <c r="E140" s="61">
        <v>12</v>
      </c>
      <c r="G140" s="42"/>
      <c r="H140" s="49"/>
      <c r="I140" s="40">
        <f>E140*G140</f>
        <v>0</v>
      </c>
    </row>
    <row r="141" spans="2:8" ht="12.75">
      <c r="B141" s="35"/>
      <c r="C141" s="73"/>
      <c r="D141" s="73"/>
      <c r="E141" s="61"/>
      <c r="G141" s="44"/>
      <c r="H141" s="49"/>
    </row>
    <row r="142" spans="1:9" ht="38.25">
      <c r="A142" s="3" t="s">
        <v>175</v>
      </c>
      <c r="B142" s="35" t="s">
        <v>118</v>
      </c>
      <c r="C142" s="73" t="s">
        <v>40</v>
      </c>
      <c r="D142" s="73"/>
      <c r="E142" s="61">
        <v>12</v>
      </c>
      <c r="G142" s="42"/>
      <c r="H142" s="49"/>
      <c r="I142" s="40">
        <f>E142*G142</f>
        <v>0</v>
      </c>
    </row>
    <row r="143" spans="2:8" ht="12.75">
      <c r="B143" s="35"/>
      <c r="C143" s="73"/>
      <c r="D143" s="73"/>
      <c r="E143" s="61"/>
      <c r="G143" s="44"/>
      <c r="H143" s="49"/>
    </row>
    <row r="144" spans="1:8" ht="12.75">
      <c r="A144" s="23" t="s">
        <v>42</v>
      </c>
      <c r="B144" s="70" t="s">
        <v>43</v>
      </c>
      <c r="C144" s="73"/>
      <c r="D144" s="73"/>
      <c r="E144" s="61"/>
      <c r="G144" s="44"/>
      <c r="H144" s="49"/>
    </row>
    <row r="145" spans="1:8" ht="12.75">
      <c r="A145" s="23"/>
      <c r="B145" s="35"/>
      <c r="C145" s="73"/>
      <c r="D145" s="73"/>
      <c r="E145" s="61"/>
      <c r="G145" s="44"/>
      <c r="H145" s="49"/>
    </row>
    <row r="146" spans="1:9" ht="38.25">
      <c r="A146" s="3" t="s">
        <v>66</v>
      </c>
      <c r="B146" s="35" t="s">
        <v>119</v>
      </c>
      <c r="C146" s="73" t="s">
        <v>21</v>
      </c>
      <c r="D146" s="73"/>
      <c r="E146" s="61">
        <v>1</v>
      </c>
      <c r="G146" s="42"/>
      <c r="H146" s="49"/>
      <c r="I146" s="40">
        <f>E146*G146</f>
        <v>0</v>
      </c>
    </row>
    <row r="147" spans="2:8" ht="12" customHeight="1">
      <c r="B147" s="35"/>
      <c r="C147" s="73"/>
      <c r="D147" s="73"/>
      <c r="E147" s="74"/>
      <c r="F147" s="56"/>
      <c r="G147" s="44"/>
      <c r="H147" s="49"/>
    </row>
    <row r="148" spans="1:9" ht="38.25">
      <c r="A148" s="3" t="s">
        <v>79</v>
      </c>
      <c r="B148" s="35" t="s">
        <v>170</v>
      </c>
      <c r="C148" s="73" t="s">
        <v>21</v>
      </c>
      <c r="D148" s="73"/>
      <c r="E148" s="61">
        <v>1</v>
      </c>
      <c r="G148" s="42"/>
      <c r="H148" s="49"/>
      <c r="I148" s="40">
        <f>E148*G148</f>
        <v>0</v>
      </c>
    </row>
    <row r="149" spans="2:8" ht="12" customHeight="1">
      <c r="B149" s="35"/>
      <c r="C149" s="73"/>
      <c r="D149" s="73"/>
      <c r="E149" s="75"/>
      <c r="F149" s="57"/>
      <c r="G149" s="44"/>
      <c r="H149" s="49"/>
    </row>
    <row r="150" spans="1:9" ht="38.25">
      <c r="A150" s="3" t="s">
        <v>146</v>
      </c>
      <c r="B150" s="35" t="s">
        <v>120</v>
      </c>
      <c r="C150" s="73" t="s">
        <v>21</v>
      </c>
      <c r="D150" s="73"/>
      <c r="E150" s="75">
        <v>1</v>
      </c>
      <c r="F150" s="57"/>
      <c r="G150" s="42"/>
      <c r="H150" s="49"/>
      <c r="I150" s="40">
        <f>E150*G150</f>
        <v>0</v>
      </c>
    </row>
    <row r="151" spans="2:8" ht="12.75">
      <c r="B151" s="35"/>
      <c r="C151" s="61"/>
      <c r="D151" s="61"/>
      <c r="E151" s="61"/>
      <c r="G151" s="47"/>
      <c r="H151" s="47"/>
    </row>
    <row r="152" spans="1:9" ht="53.25" customHeight="1">
      <c r="A152" s="3" t="s">
        <v>147</v>
      </c>
      <c r="B152" s="35" t="s">
        <v>121</v>
      </c>
      <c r="C152" s="61" t="s">
        <v>26</v>
      </c>
      <c r="D152" s="61"/>
      <c r="E152" s="61">
        <v>2</v>
      </c>
      <c r="G152" s="42"/>
      <c r="H152" s="49"/>
      <c r="I152" s="40">
        <f>E152*G152</f>
        <v>0</v>
      </c>
    </row>
    <row r="153" spans="1:10" ht="12.75" customHeight="1">
      <c r="A153" s="10"/>
      <c r="B153" s="9"/>
      <c r="C153" s="9"/>
      <c r="D153" s="9"/>
      <c r="E153" s="9"/>
      <c r="F153" s="9"/>
      <c r="G153" s="45"/>
      <c r="H153" s="45"/>
      <c r="I153" s="11"/>
      <c r="J153" s="1"/>
    </row>
    <row r="154" spans="1:10" ht="12.75" customHeight="1">
      <c r="A154" s="5"/>
      <c r="B154" s="1"/>
      <c r="C154" s="1"/>
      <c r="D154" s="1"/>
      <c r="E154" s="1"/>
      <c r="G154" s="46"/>
      <c r="I154" s="6"/>
      <c r="J154" s="1"/>
    </row>
    <row r="155" spans="7:10" ht="13.5" thickBot="1">
      <c r="G155" s="12" t="s">
        <v>18</v>
      </c>
      <c r="H155" s="12"/>
      <c r="I155" s="50">
        <f>SUM(I140:I152)</f>
        <v>0</v>
      </c>
      <c r="J155" s="1"/>
    </row>
    <row r="156" ht="13.5" thickTop="1"/>
    <row r="157" spans="1:9" ht="22.5">
      <c r="A157" s="37">
        <v>5</v>
      </c>
      <c r="B157" s="38" t="s">
        <v>86</v>
      </c>
      <c r="C157" s="38"/>
      <c r="D157" s="38"/>
      <c r="E157" s="39" t="s">
        <v>136</v>
      </c>
      <c r="F157" s="39"/>
      <c r="G157" s="39" t="s">
        <v>137</v>
      </c>
      <c r="H157" s="39"/>
      <c r="I157" s="39" t="s">
        <v>138</v>
      </c>
    </row>
    <row r="158" spans="7:9" ht="12.75">
      <c r="G158" s="34"/>
      <c r="H158" s="34"/>
      <c r="I158" s="6"/>
    </row>
    <row r="159" spans="1:9" ht="12.75">
      <c r="A159" s="14">
        <v>51</v>
      </c>
      <c r="B159" s="13" t="s">
        <v>89</v>
      </c>
      <c r="C159" s="35"/>
      <c r="D159" s="35"/>
      <c r="G159" s="34"/>
      <c r="H159" s="34"/>
      <c r="I159" s="6"/>
    </row>
    <row r="160" spans="6:9" ht="12.75">
      <c r="F160" s="2"/>
      <c r="G160" s="2"/>
      <c r="H160" s="2"/>
      <c r="I160" s="2"/>
    </row>
    <row r="161" spans="1:9" ht="25.5">
      <c r="A161" s="3" t="s">
        <v>95</v>
      </c>
      <c r="B161" s="35" t="s">
        <v>128</v>
      </c>
      <c r="C161" s="61" t="s">
        <v>26</v>
      </c>
      <c r="D161" s="61"/>
      <c r="E161" s="71">
        <v>124.5</v>
      </c>
      <c r="F161" s="34"/>
      <c r="G161" s="42"/>
      <c r="H161" s="49"/>
      <c r="I161" s="40">
        <f>E161*G161</f>
        <v>0</v>
      </c>
    </row>
    <row r="162" spans="3:9" ht="12.75">
      <c r="C162" s="61"/>
      <c r="D162" s="61"/>
      <c r="E162" s="61"/>
      <c r="G162" s="47"/>
      <c r="H162" s="47"/>
      <c r="I162" s="6"/>
    </row>
    <row r="163" spans="1:9" ht="12.75">
      <c r="A163" s="3" t="s">
        <v>176</v>
      </c>
      <c r="B163" s="2" t="s">
        <v>130</v>
      </c>
      <c r="C163" s="61" t="s">
        <v>26</v>
      </c>
      <c r="D163" s="61"/>
      <c r="E163" s="71">
        <v>23</v>
      </c>
      <c r="F163" s="34"/>
      <c r="G163" s="42"/>
      <c r="H163" s="49"/>
      <c r="I163" s="40">
        <f>E163*G163</f>
        <v>0</v>
      </c>
    </row>
    <row r="164" spans="3:9" ht="12.75">
      <c r="C164" s="73"/>
      <c r="D164" s="73"/>
      <c r="E164" s="61"/>
      <c r="G164" s="47"/>
      <c r="H164" s="47"/>
      <c r="I164" s="6"/>
    </row>
    <row r="165" spans="1:9" ht="25.5">
      <c r="A165" s="3" t="s">
        <v>99</v>
      </c>
      <c r="B165" s="35" t="s">
        <v>129</v>
      </c>
      <c r="C165" s="61" t="s">
        <v>40</v>
      </c>
      <c r="D165" s="61"/>
      <c r="E165" s="61">
        <v>15</v>
      </c>
      <c r="G165" s="48"/>
      <c r="H165" s="47"/>
      <c r="I165" s="40">
        <f>E165*G165</f>
        <v>0</v>
      </c>
    </row>
    <row r="166" spans="3:9" ht="12.75">
      <c r="C166" s="61"/>
      <c r="D166" s="61"/>
      <c r="E166" s="61"/>
      <c r="G166" s="47"/>
      <c r="H166" s="47"/>
      <c r="I166" s="6"/>
    </row>
    <row r="167" spans="1:8" ht="12.75">
      <c r="A167" s="14">
        <v>52</v>
      </c>
      <c r="B167" s="13" t="s">
        <v>87</v>
      </c>
      <c r="C167" s="73"/>
      <c r="D167" s="73"/>
      <c r="E167" s="61"/>
      <c r="G167" s="47"/>
      <c r="H167" s="47"/>
    </row>
    <row r="168" spans="3:9" ht="12.75">
      <c r="C168" s="61"/>
      <c r="D168" s="61"/>
      <c r="E168" s="61"/>
      <c r="G168" s="47"/>
      <c r="H168" s="47"/>
      <c r="I168" s="6"/>
    </row>
    <row r="169" spans="1:9" ht="51">
      <c r="A169" s="3" t="s">
        <v>96</v>
      </c>
      <c r="B169" s="35" t="s">
        <v>172</v>
      </c>
      <c r="C169" s="61" t="s">
        <v>84</v>
      </c>
      <c r="D169" s="61"/>
      <c r="E169" s="61">
        <v>1350</v>
      </c>
      <c r="G169" s="48"/>
      <c r="H169" s="47"/>
      <c r="I169" s="40">
        <f>E169*G169</f>
        <v>0</v>
      </c>
    </row>
    <row r="170" spans="3:9" ht="12.75">
      <c r="C170" s="61"/>
      <c r="D170" s="61"/>
      <c r="E170" s="61"/>
      <c r="G170" s="47"/>
      <c r="H170" s="47"/>
      <c r="I170" s="6"/>
    </row>
    <row r="171" spans="1:9" ht="51">
      <c r="A171" s="3" t="s">
        <v>177</v>
      </c>
      <c r="B171" s="35" t="s">
        <v>171</v>
      </c>
      <c r="C171" s="61" t="s">
        <v>84</v>
      </c>
      <c r="D171" s="61"/>
      <c r="E171" s="61">
        <v>180</v>
      </c>
      <c r="G171" s="48"/>
      <c r="H171" s="47"/>
      <c r="I171" s="40">
        <f>E171*G171</f>
        <v>0</v>
      </c>
    </row>
    <row r="172" spans="3:9" ht="12.75">
      <c r="C172" s="61"/>
      <c r="D172" s="61"/>
      <c r="E172" s="61"/>
      <c r="G172" s="47"/>
      <c r="H172" s="47"/>
      <c r="I172" s="6"/>
    </row>
    <row r="173" spans="1:9" ht="38.25">
      <c r="A173" s="3" t="s">
        <v>97</v>
      </c>
      <c r="B173" s="35" t="s">
        <v>139</v>
      </c>
      <c r="C173" s="61" t="s">
        <v>84</v>
      </c>
      <c r="D173" s="61"/>
      <c r="E173" s="61">
        <v>1080</v>
      </c>
      <c r="G173" s="42"/>
      <c r="H173" s="49"/>
      <c r="I173" s="40">
        <f>E173*G173</f>
        <v>0</v>
      </c>
    </row>
    <row r="174" spans="3:8" ht="12.75">
      <c r="C174" s="73"/>
      <c r="D174" s="73"/>
      <c r="E174" s="61"/>
      <c r="G174" s="47"/>
      <c r="H174" s="47"/>
    </row>
    <row r="175" spans="1:9" ht="12.75">
      <c r="A175" s="14">
        <v>53</v>
      </c>
      <c r="B175" s="13" t="s">
        <v>88</v>
      </c>
      <c r="C175" s="61"/>
      <c r="D175" s="61"/>
      <c r="E175" s="61"/>
      <c r="G175" s="47"/>
      <c r="H175" s="47"/>
      <c r="I175" s="6"/>
    </row>
    <row r="176" spans="3:9" ht="12.75">
      <c r="C176" s="61"/>
      <c r="D176" s="61"/>
      <c r="E176" s="61"/>
      <c r="G176" s="47"/>
      <c r="H176" s="47"/>
      <c r="I176" s="6"/>
    </row>
    <row r="177" spans="1:9" ht="41.25" customHeight="1">
      <c r="A177" s="3" t="s">
        <v>98</v>
      </c>
      <c r="B177" s="35" t="s">
        <v>140</v>
      </c>
      <c r="C177" s="61" t="s">
        <v>29</v>
      </c>
      <c r="D177" s="61"/>
      <c r="E177" s="61">
        <v>2.8</v>
      </c>
      <c r="G177" s="42"/>
      <c r="H177" s="49"/>
      <c r="I177" s="40">
        <f>E177*G177</f>
        <v>0</v>
      </c>
    </row>
    <row r="178" spans="3:9" ht="12.75">
      <c r="C178" s="61"/>
      <c r="D178" s="61"/>
      <c r="E178" s="61"/>
      <c r="G178" s="47"/>
      <c r="H178" s="47"/>
      <c r="I178" s="6"/>
    </row>
    <row r="179" spans="1:9" ht="63.75">
      <c r="A179" s="3" t="s">
        <v>178</v>
      </c>
      <c r="B179" s="35" t="s">
        <v>180</v>
      </c>
      <c r="C179" s="61" t="s">
        <v>29</v>
      </c>
      <c r="D179" s="61"/>
      <c r="E179" s="61">
        <v>24.2</v>
      </c>
      <c r="G179" s="48"/>
      <c r="H179" s="47"/>
      <c r="I179" s="40">
        <f>E179*G179</f>
        <v>0</v>
      </c>
    </row>
    <row r="180" spans="3:9" ht="12.75">
      <c r="C180" s="61"/>
      <c r="D180" s="61"/>
      <c r="E180" s="61"/>
      <c r="G180" s="47"/>
      <c r="H180" s="47"/>
      <c r="I180" s="6"/>
    </row>
    <row r="181" spans="1:9" ht="63.75">
      <c r="A181" s="3" t="s">
        <v>179</v>
      </c>
      <c r="B181" s="35" t="s">
        <v>181</v>
      </c>
      <c r="C181" s="61" t="s">
        <v>29</v>
      </c>
      <c r="D181" s="61"/>
      <c r="E181" s="61">
        <v>15.6</v>
      </c>
      <c r="G181" s="48"/>
      <c r="H181" s="47"/>
      <c r="I181" s="40">
        <f>E181*G181</f>
        <v>0</v>
      </c>
    </row>
    <row r="182" spans="1:9" ht="12.75">
      <c r="A182" s="10"/>
      <c r="B182" s="9"/>
      <c r="C182" s="9"/>
      <c r="D182" s="9"/>
      <c r="E182" s="9"/>
      <c r="F182" s="9"/>
      <c r="G182" s="45"/>
      <c r="H182" s="45"/>
      <c r="I182" s="11"/>
    </row>
    <row r="184" spans="7:9" ht="13.5" thickBot="1">
      <c r="G184" s="12" t="s">
        <v>18</v>
      </c>
      <c r="H184" s="12"/>
      <c r="I184" s="50">
        <f>SUM(I161:I181)</f>
        <v>0</v>
      </c>
    </row>
    <row r="185" ht="13.5" thickTop="1"/>
    <row r="186" spans="1:9" ht="22.5">
      <c r="A186" s="37">
        <v>6</v>
      </c>
      <c r="B186" s="38" t="s">
        <v>16</v>
      </c>
      <c r="C186" s="38"/>
      <c r="D186" s="38"/>
      <c r="E186" s="39" t="s">
        <v>136</v>
      </c>
      <c r="F186" s="39"/>
      <c r="G186" s="39" t="s">
        <v>137</v>
      </c>
      <c r="H186" s="39"/>
      <c r="I186" s="39" t="s">
        <v>138</v>
      </c>
    </row>
    <row r="187" spans="3:9" ht="12.75">
      <c r="C187" s="1"/>
      <c r="D187" s="1"/>
      <c r="E187" s="1"/>
      <c r="G187" s="46"/>
      <c r="I187" s="6"/>
    </row>
    <row r="188" spans="1:10" ht="12.75">
      <c r="A188" s="18">
        <v>69</v>
      </c>
      <c r="B188" s="7" t="s">
        <v>67</v>
      </c>
      <c r="C188" s="36"/>
      <c r="D188" s="36"/>
      <c r="E188" s="1"/>
      <c r="G188" s="46"/>
      <c r="J188" s="1"/>
    </row>
    <row r="189" spans="1:10" ht="12.75">
      <c r="A189" s="5"/>
      <c r="B189" s="1"/>
      <c r="C189" s="1"/>
      <c r="D189" s="1"/>
      <c r="E189" s="1"/>
      <c r="G189" s="46"/>
      <c r="I189" s="6"/>
      <c r="J189" s="1"/>
    </row>
    <row r="190" spans="1:10" ht="25.5">
      <c r="A190" s="5" t="s">
        <v>142</v>
      </c>
      <c r="B190" s="36" t="s">
        <v>134</v>
      </c>
      <c r="C190" s="61" t="s">
        <v>21</v>
      </c>
      <c r="D190" s="61"/>
      <c r="E190" s="61">
        <v>1</v>
      </c>
      <c r="G190" s="42"/>
      <c r="H190" s="49"/>
      <c r="I190" s="40">
        <f>E190*G190</f>
        <v>0</v>
      </c>
      <c r="J190" s="1"/>
    </row>
    <row r="191" spans="1:10" ht="12.75">
      <c r="A191" s="5"/>
      <c r="B191" s="1"/>
      <c r="F191" s="2"/>
      <c r="G191" s="2"/>
      <c r="H191" s="2"/>
      <c r="I191" s="2"/>
      <c r="J191" s="1"/>
    </row>
    <row r="192" spans="1:10" ht="12.75">
      <c r="A192" s="5" t="s">
        <v>143</v>
      </c>
      <c r="B192" s="1" t="s">
        <v>131</v>
      </c>
      <c r="C192" s="61" t="s">
        <v>25</v>
      </c>
      <c r="D192" s="61"/>
      <c r="E192" s="61">
        <v>20</v>
      </c>
      <c r="G192" s="42"/>
      <c r="H192" s="49"/>
      <c r="I192" s="40">
        <f>E192*G192</f>
        <v>0</v>
      </c>
      <c r="J192" s="1"/>
    </row>
    <row r="193" spans="1:10" ht="12.75">
      <c r="A193" s="5"/>
      <c r="B193" s="1"/>
      <c r="F193" s="2"/>
      <c r="G193" s="2"/>
      <c r="H193" s="2"/>
      <c r="I193" s="2"/>
      <c r="J193" s="1"/>
    </row>
    <row r="194" spans="1:10" ht="12.75">
      <c r="A194" s="5" t="s">
        <v>144</v>
      </c>
      <c r="B194" s="1" t="s">
        <v>132</v>
      </c>
      <c r="C194" s="61" t="s">
        <v>25</v>
      </c>
      <c r="D194" s="61"/>
      <c r="E194" s="61">
        <v>30</v>
      </c>
      <c r="G194" s="42"/>
      <c r="H194" s="49"/>
      <c r="I194" s="40">
        <f>E194*G194</f>
        <v>0</v>
      </c>
      <c r="J194" s="1"/>
    </row>
    <row r="195" spans="1:10" ht="12.75">
      <c r="A195" s="5"/>
      <c r="B195" s="1"/>
      <c r="C195" s="73"/>
      <c r="D195" s="73"/>
      <c r="E195" s="61"/>
      <c r="G195" s="49"/>
      <c r="H195" s="49"/>
      <c r="I195" s="6"/>
      <c r="J195" s="1"/>
    </row>
    <row r="196" spans="1:10" ht="25.5">
      <c r="A196" s="5" t="s">
        <v>145</v>
      </c>
      <c r="B196" s="36" t="s">
        <v>133</v>
      </c>
      <c r="C196" s="61" t="s">
        <v>21</v>
      </c>
      <c r="D196" s="61"/>
      <c r="E196" s="61">
        <v>1</v>
      </c>
      <c r="G196" s="42"/>
      <c r="H196" s="49"/>
      <c r="I196" s="40">
        <f>E196*G196</f>
        <v>0</v>
      </c>
      <c r="J196" s="1"/>
    </row>
    <row r="197" spans="1:10" ht="12.75">
      <c r="A197" s="10"/>
      <c r="B197" s="9"/>
      <c r="C197" s="9"/>
      <c r="D197" s="9"/>
      <c r="E197" s="9"/>
      <c r="F197" s="9"/>
      <c r="G197" s="45"/>
      <c r="H197" s="45"/>
      <c r="I197" s="11"/>
      <c r="J197" s="1"/>
    </row>
    <row r="198" ht="12.75">
      <c r="J198" s="1"/>
    </row>
    <row r="199" spans="7:10" ht="13.5" thickBot="1">
      <c r="G199" s="12" t="s">
        <v>18</v>
      </c>
      <c r="H199" s="12"/>
      <c r="I199" s="50">
        <f>SUM(I190:I196)</f>
        <v>0</v>
      </c>
      <c r="J199" s="1"/>
    </row>
    <row r="200" spans="1:10" ht="13.5" thickTop="1">
      <c r="A200" s="5"/>
      <c r="B200" s="1"/>
      <c r="C200" s="1"/>
      <c r="D200" s="1"/>
      <c r="E200" s="1"/>
      <c r="G200" s="46"/>
      <c r="I200" s="6"/>
      <c r="J200" s="1"/>
    </row>
    <row r="201" spans="1:10" ht="12.75">
      <c r="A201" s="5"/>
      <c r="B201" s="1"/>
      <c r="C201" s="1"/>
      <c r="D201" s="1"/>
      <c r="E201" s="1"/>
      <c r="G201" s="46"/>
      <c r="I201" s="6"/>
      <c r="J201" s="1"/>
    </row>
    <row r="202" spans="1:10" ht="12.75">
      <c r="A202" s="5"/>
      <c r="B202" s="1"/>
      <c r="I202" s="2"/>
      <c r="J202" s="1"/>
    </row>
    <row r="203" spans="1:10" ht="12.75">
      <c r="A203" s="5"/>
      <c r="B203" s="1"/>
      <c r="I203" s="2"/>
      <c r="J203" s="1"/>
    </row>
    <row r="204" spans="1:9" ht="12.75">
      <c r="A204" s="2"/>
      <c r="I204" s="2"/>
    </row>
    <row r="205" ht="12.75">
      <c r="A205" s="2"/>
    </row>
    <row r="206" ht="12.75">
      <c r="A206" s="2"/>
    </row>
    <row r="228" ht="12.75">
      <c r="K228" s="19"/>
    </row>
    <row r="265" spans="5:6" ht="12.75">
      <c r="E265" s="20"/>
      <c r="F265" s="29"/>
    </row>
    <row r="268" spans="5:6" ht="12.75">
      <c r="E268" s="21"/>
      <c r="F268" s="58"/>
    </row>
    <row r="270" ht="12.75">
      <c r="J270" s="4"/>
    </row>
    <row r="273" ht="12.75">
      <c r="J273" s="4"/>
    </row>
    <row r="276" ht="12.75">
      <c r="K276" s="4"/>
    </row>
    <row r="277" spans="5:6" ht="12.75">
      <c r="E277" s="20"/>
      <c r="F277" s="29"/>
    </row>
    <row r="283" ht="12.75">
      <c r="J283" s="4"/>
    </row>
    <row r="286" ht="12.75">
      <c r="J286" s="4"/>
    </row>
    <row r="289" ht="12.75">
      <c r="J289" s="4"/>
    </row>
    <row r="292" ht="12.75">
      <c r="J292" s="4"/>
    </row>
    <row r="295" ht="12.75">
      <c r="K295" s="4"/>
    </row>
    <row r="298" ht="12.75">
      <c r="K298" s="4"/>
    </row>
    <row r="301" ht="12.75">
      <c r="K301" s="4"/>
    </row>
    <row r="304" ht="12.75">
      <c r="J304" s="4"/>
    </row>
    <row r="307" ht="12.75">
      <c r="K307" s="4"/>
    </row>
    <row r="314" spans="5:6" ht="12.75">
      <c r="E314" s="20"/>
      <c r="F314" s="29"/>
    </row>
    <row r="332" spans="5:6" ht="12.75">
      <c r="E332" s="20"/>
      <c r="F332" s="29"/>
    </row>
    <row r="338" spans="5:6" ht="12.75">
      <c r="E338" s="20"/>
      <c r="F338" s="29"/>
    </row>
    <row r="344" spans="5:6" ht="12.75">
      <c r="E344" s="20"/>
      <c r="F344" s="29"/>
    </row>
    <row r="350" spans="5:6" ht="12.75">
      <c r="E350" s="20"/>
      <c r="F350" s="29"/>
    </row>
    <row r="368" spans="5:6" ht="12.75">
      <c r="E368" s="20"/>
      <c r="F368" s="29"/>
    </row>
    <row r="370" spans="5:6" ht="12.75">
      <c r="E370" s="17"/>
      <c r="F370" s="28"/>
    </row>
    <row r="380" spans="5:6" ht="12.75">
      <c r="E380" s="17"/>
      <c r="F380" s="28"/>
    </row>
    <row r="386" spans="5:6" ht="12.75">
      <c r="E386" s="20"/>
      <c r="F386" s="29"/>
    </row>
    <row r="388" spans="5:6" ht="12.75">
      <c r="E388" s="17"/>
      <c r="F388" s="28"/>
    </row>
    <row r="422" spans="5:6" ht="12.75">
      <c r="E422" s="20"/>
      <c r="F422" s="29"/>
    </row>
    <row r="450" spans="5:6" ht="12.75">
      <c r="E450" s="20"/>
      <c r="F450" s="29"/>
    </row>
    <row r="460" spans="5:6" ht="12.75">
      <c r="E460" s="20"/>
      <c r="F460" s="29"/>
    </row>
    <row r="476" spans="5:6" ht="12.75">
      <c r="E476" s="20"/>
      <c r="F476" s="29"/>
    </row>
    <row r="492" spans="5:6" ht="12.75">
      <c r="E492" s="20"/>
      <c r="F492" s="29"/>
    </row>
    <row r="531" spans="5:6" ht="12.75">
      <c r="E531" s="20"/>
      <c r="F531" s="29"/>
    </row>
  </sheetData>
  <sheetProtection/>
  <mergeCells count="5">
    <mergeCell ref="B74:E74"/>
    <mergeCell ref="B107:E107"/>
    <mergeCell ref="B111:E111"/>
    <mergeCell ref="B113:G113"/>
    <mergeCell ref="B62:G62"/>
  </mergeCells>
  <printOptions/>
  <pageMargins left="0.7480314960629921" right="0.7480314960629921" top="0.984251968503937" bottom="0.984251968503937" header="0" footer="0"/>
  <pageSetup horizontalDpi="200" verticalDpi="200" orientation="portrait" paperSize="9" scale="77" r:id="rId2"/>
  <headerFooter alignWithMargins="0">
    <oddHeader xml:space="preserve">&amp;RProjektantski predračun del </oddHeader>
    <oddFooter>&amp;RStran &amp;P od &amp;N</oddFooter>
  </headerFooter>
  <rowBreaks count="5" manualBreakCount="5">
    <brk id="40" max="255" man="1"/>
    <brk id="70" max="255" man="1"/>
    <brk id="98" max="8" man="1"/>
    <brk id="132" max="8" man="1"/>
    <brk id="1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arhitekton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</dc:creator>
  <cp:keywords/>
  <dc:description/>
  <cp:lastModifiedBy>petraBudja</cp:lastModifiedBy>
  <cp:lastPrinted>2020-08-31T12:20:49Z</cp:lastPrinted>
  <dcterms:created xsi:type="dcterms:W3CDTF">2002-03-20T09:21:34Z</dcterms:created>
  <dcterms:modified xsi:type="dcterms:W3CDTF">2020-08-31T12:22:30Z</dcterms:modified>
  <cp:category/>
  <cp:version/>
  <cp:contentType/>
  <cp:contentStatus/>
</cp:coreProperties>
</file>